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90" windowWidth="12120" windowHeight="9120" activeTab="0"/>
  </bookViews>
  <sheets>
    <sheet name="2005 Input" sheetId="1" r:id="rId1"/>
    <sheet name=" Points Graph" sheetId="2" r:id="rId2"/>
  </sheets>
  <definedNames/>
  <calcPr fullCalcOnLoad="1"/>
</workbook>
</file>

<file path=xl/sharedStrings.xml><?xml version="1.0" encoding="utf-8"?>
<sst xmlns="http://schemas.openxmlformats.org/spreadsheetml/2006/main" count="361" uniqueCount="167">
  <si>
    <t>Profit</t>
  </si>
  <si>
    <t>2nd</t>
  </si>
  <si>
    <t>lost</t>
  </si>
  <si>
    <t>won</t>
  </si>
  <si>
    <t>Place odds</t>
  </si>
  <si>
    <t>Place terms</t>
  </si>
  <si>
    <t>Return</t>
  </si>
  <si>
    <t>Result</t>
  </si>
  <si>
    <t>Cumulative points profit</t>
  </si>
  <si>
    <t>Win stake (points)</t>
  </si>
  <si>
    <t>Place stake (points)</t>
  </si>
  <si>
    <t>2005 Ready Reckoner</t>
  </si>
  <si>
    <t>Date</t>
  </si>
  <si>
    <t>0.25 = 1/4 odds</t>
  </si>
  <si>
    <t>0.2 =1/5 odds</t>
  </si>
  <si>
    <t>Price (enter decimal odds)</t>
  </si>
  <si>
    <r>
      <t xml:space="preserve">BookiesEnemy.co.uk </t>
    </r>
    <r>
      <rPr>
        <sz val="8"/>
        <rFont val="Antique Olive Compact"/>
        <family val="0"/>
      </rPr>
      <t>EST 2001</t>
    </r>
  </si>
  <si>
    <t>Choice of the seasoned turf investor</t>
  </si>
  <si>
    <t>Details</t>
  </si>
  <si>
    <t>Full House</t>
  </si>
  <si>
    <t>Dead Mans Dante</t>
  </si>
  <si>
    <t>Wardash</t>
  </si>
  <si>
    <t>None so pretty</t>
  </si>
  <si>
    <t>Enrichetta</t>
  </si>
  <si>
    <t>Genghis</t>
  </si>
  <si>
    <t>Avas delight</t>
  </si>
  <si>
    <t>Bushido</t>
  </si>
  <si>
    <t>Turbo</t>
  </si>
  <si>
    <t>Quantum</t>
  </si>
  <si>
    <t>Overwing</t>
  </si>
  <si>
    <t>Pass me By</t>
  </si>
  <si>
    <t>Le Royal</t>
  </si>
  <si>
    <t>3rd</t>
  </si>
  <si>
    <t>New Alco</t>
  </si>
  <si>
    <t>Exotic dancer</t>
  </si>
  <si>
    <t>Le Roi Miguel</t>
  </si>
  <si>
    <t>Gordon Highlander</t>
  </si>
  <si>
    <t>Mr Splodge</t>
  </si>
  <si>
    <t>Echo Point</t>
  </si>
  <si>
    <t>Mikado</t>
  </si>
  <si>
    <t>Capanrush</t>
  </si>
  <si>
    <t>Grey Abbey</t>
  </si>
  <si>
    <t>Baron Monty</t>
  </si>
  <si>
    <t>Chilling Place</t>
  </si>
  <si>
    <t>Without A Doubt</t>
  </si>
  <si>
    <t>Tipsy Mouse</t>
  </si>
  <si>
    <t>Darkness</t>
  </si>
  <si>
    <t>Court Appeal</t>
  </si>
  <si>
    <t>Nowator</t>
  </si>
  <si>
    <t>Two Miles West</t>
  </si>
  <si>
    <t>Star Member</t>
  </si>
  <si>
    <t>Monkerhostin</t>
  </si>
  <si>
    <t>Exotic Dancer</t>
  </si>
  <si>
    <t>Rhapsody Rose</t>
  </si>
  <si>
    <t>Julius Ceasar</t>
  </si>
  <si>
    <t>Zabenz</t>
  </si>
  <si>
    <t>Tees Components</t>
  </si>
  <si>
    <t>fell</t>
  </si>
  <si>
    <t>Napolitain</t>
  </si>
  <si>
    <t>Covent Garden</t>
  </si>
  <si>
    <t>Forest Gunner</t>
  </si>
  <si>
    <t>Ask the Gatherer</t>
  </si>
  <si>
    <t>Tree Roofer</t>
  </si>
  <si>
    <t>Micky Cole</t>
  </si>
  <si>
    <t>Karanja</t>
  </si>
  <si>
    <t>Compton Quay</t>
  </si>
  <si>
    <t>Double Spectre</t>
  </si>
  <si>
    <t>Comical Errors</t>
  </si>
  <si>
    <t>Jaunty Times</t>
  </si>
  <si>
    <t>Mon Mome</t>
  </si>
  <si>
    <t>Albuhera</t>
  </si>
  <si>
    <t>Kombinacja</t>
  </si>
  <si>
    <t>Blue Business</t>
  </si>
  <si>
    <t>Truckle</t>
  </si>
  <si>
    <t>Batswing</t>
  </si>
  <si>
    <t>Bob the Builder</t>
  </si>
  <si>
    <t>River Trapper</t>
  </si>
  <si>
    <t>See You Sometime</t>
  </si>
  <si>
    <t>Church Island</t>
  </si>
  <si>
    <t>High Cotton</t>
  </si>
  <si>
    <t>Scotch Corner</t>
  </si>
  <si>
    <t>Mega D'estruval</t>
  </si>
  <si>
    <t>Billyvoddan</t>
  </si>
  <si>
    <t>Moulin Riche</t>
  </si>
  <si>
    <t>Alpha Royale</t>
  </si>
  <si>
    <t>Avitta</t>
  </si>
  <si>
    <t>Bob The Builder</t>
  </si>
  <si>
    <t>Bob Bob Bobbin</t>
  </si>
  <si>
    <t>Roman Ark</t>
  </si>
  <si>
    <t>Jazz D'estruval</t>
  </si>
  <si>
    <t>Artic Jack</t>
  </si>
  <si>
    <t>Rocket Ship</t>
  </si>
  <si>
    <t>Kasthari</t>
  </si>
  <si>
    <t>Prairie Minstrel</t>
  </si>
  <si>
    <t>Astromic</t>
  </si>
  <si>
    <t>Harringay</t>
  </si>
  <si>
    <t>Ashley Brook</t>
  </si>
  <si>
    <t>Ollie Magern (ante post)</t>
  </si>
  <si>
    <t>Darkshape</t>
  </si>
  <si>
    <t>Mr McGoldrick</t>
  </si>
  <si>
    <t>Fair Along</t>
  </si>
  <si>
    <t>Sublimity</t>
  </si>
  <si>
    <t>Londoner</t>
  </si>
  <si>
    <t>Srom of Applause</t>
  </si>
  <si>
    <t>Loita Hills</t>
  </si>
  <si>
    <t>Mythical King</t>
  </si>
  <si>
    <t>Cornish Sett</t>
  </si>
  <si>
    <t>Howle Hill</t>
  </si>
  <si>
    <t>True Lover</t>
  </si>
  <si>
    <t>Alf Lauren</t>
  </si>
  <si>
    <t>College Ace</t>
  </si>
  <si>
    <t>Yes Sir</t>
  </si>
  <si>
    <t>De Blanc</t>
  </si>
  <si>
    <t>Cloudless Dawn</t>
  </si>
  <si>
    <t>Supreme Serenade</t>
  </si>
  <si>
    <t>Valleymore</t>
  </si>
  <si>
    <t>Alexander Taipan</t>
  </si>
  <si>
    <t>Dance Party</t>
  </si>
  <si>
    <t>The Dark Lord</t>
  </si>
  <si>
    <t>Hors La Loi</t>
  </si>
  <si>
    <t>Dubonai</t>
  </si>
  <si>
    <t>Wellbeing</t>
  </si>
  <si>
    <t>Oscar Park</t>
  </si>
  <si>
    <t>Roll Along</t>
  </si>
  <si>
    <t>Eleazar</t>
  </si>
  <si>
    <t>One More Time</t>
  </si>
  <si>
    <t>Kildonnan</t>
  </si>
  <si>
    <t>Percussionist</t>
  </si>
  <si>
    <t>Lord Transcend</t>
  </si>
  <si>
    <t>Fota Island</t>
  </si>
  <si>
    <t>Napoleon</t>
  </si>
  <si>
    <t>Baron Romeo</t>
  </si>
  <si>
    <t>Anna Panna</t>
  </si>
  <si>
    <t>Medison</t>
  </si>
  <si>
    <t>Bleu Superbe</t>
  </si>
  <si>
    <t>Dark Parade</t>
  </si>
  <si>
    <t>Westport</t>
  </si>
  <si>
    <t>Double on above</t>
  </si>
  <si>
    <t>Hoo La Baloo</t>
  </si>
  <si>
    <t>Self Defense</t>
  </si>
  <si>
    <t>Ortolan Bleu</t>
  </si>
  <si>
    <t>Billy Bush</t>
  </si>
  <si>
    <t>Marthas Kinsman</t>
  </si>
  <si>
    <t>Drombeag</t>
  </si>
  <si>
    <t>Hibernian</t>
  </si>
  <si>
    <t>Winapenny</t>
  </si>
  <si>
    <t>Back Nine</t>
  </si>
  <si>
    <t>Martovic</t>
  </si>
  <si>
    <t>Cracking Dawn</t>
  </si>
  <si>
    <t>Maneki Neko</t>
  </si>
  <si>
    <t>Risington</t>
  </si>
  <si>
    <t>Sakenos</t>
  </si>
  <si>
    <t>Tufty Hopper</t>
  </si>
  <si>
    <t>Fair Question</t>
  </si>
  <si>
    <t>Truckers Tavern</t>
  </si>
  <si>
    <t>Merry Path</t>
  </si>
  <si>
    <t>Ameeq</t>
  </si>
  <si>
    <t>Halcon Genelardais</t>
  </si>
  <si>
    <t>Bosham Mill</t>
  </si>
  <si>
    <t>Paulo Dancer</t>
  </si>
  <si>
    <t>Refinement</t>
  </si>
  <si>
    <t>Blue Canyon</t>
  </si>
  <si>
    <t>Chabrimal Minster</t>
  </si>
  <si>
    <t>Gods Token</t>
  </si>
  <si>
    <t>Senorita Rumbalita</t>
  </si>
  <si>
    <t>Kasbah Bliss</t>
  </si>
  <si>
    <t>Trixie on above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</si>
</sst>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[$-F800]dddd\,\ mmmm\ dd\,\ yyyy"/>
    <numFmt numFmtId="167" formatCode="d/m/yy;@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Antique Olive Compact"/>
      <family val="0"/>
    </font>
    <font>
      <b/>
      <sz val="16"/>
      <name val="Antique Olive Compact"/>
      <family val="0"/>
    </font>
    <font>
      <b/>
      <sz val="12"/>
      <color indexed="55"/>
      <name val="Antique Olive Compac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2" fontId="7" fillId="0" borderId="0" xfId="0" applyNumberFormat="1" applyFont="1" applyAlignment="1">
      <alignment/>
    </xf>
    <xf numFmtId="2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7" fillId="3" borderId="2" xfId="0" applyFont="1" applyFill="1" applyBorder="1" applyAlignment="1">
      <alignment horizontal="right"/>
    </xf>
    <xf numFmtId="1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4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Points Profit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75"/>
          <c:w val="0.954"/>
          <c:h val="0.82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 Input'!$A$6:$A$512</c:f>
              <c:strCache>
                <c:ptCount val="507"/>
                <c:pt idx="0">
                  <c:v>38635</c:v>
                </c:pt>
                <c:pt idx="1">
                  <c:v>38637</c:v>
                </c:pt>
                <c:pt idx="2">
                  <c:v>38637</c:v>
                </c:pt>
                <c:pt idx="3">
                  <c:v>38638</c:v>
                </c:pt>
                <c:pt idx="4">
                  <c:v>38638</c:v>
                </c:pt>
                <c:pt idx="5">
                  <c:v>38639</c:v>
                </c:pt>
                <c:pt idx="6">
                  <c:v>38640</c:v>
                </c:pt>
                <c:pt idx="7">
                  <c:v>38641</c:v>
                </c:pt>
                <c:pt idx="8">
                  <c:v>38641</c:v>
                </c:pt>
                <c:pt idx="9">
                  <c:v>38642</c:v>
                </c:pt>
                <c:pt idx="10">
                  <c:v>38644</c:v>
                </c:pt>
                <c:pt idx="11">
                  <c:v>38644</c:v>
                </c:pt>
                <c:pt idx="12">
                  <c:v>38645</c:v>
                </c:pt>
                <c:pt idx="13">
                  <c:v>38645</c:v>
                </c:pt>
                <c:pt idx="14">
                  <c:v>38646</c:v>
                </c:pt>
                <c:pt idx="15">
                  <c:v>38647</c:v>
                </c:pt>
                <c:pt idx="16">
                  <c:v>38647</c:v>
                </c:pt>
                <c:pt idx="17">
                  <c:v>38648</c:v>
                </c:pt>
                <c:pt idx="18">
                  <c:v>38648</c:v>
                </c:pt>
                <c:pt idx="19">
                  <c:v>38650</c:v>
                </c:pt>
                <c:pt idx="20">
                  <c:v>38651</c:v>
                </c:pt>
                <c:pt idx="21">
                  <c:v>38652</c:v>
                </c:pt>
                <c:pt idx="22">
                  <c:v>38653</c:v>
                </c:pt>
                <c:pt idx="23">
                  <c:v>38654</c:v>
                </c:pt>
                <c:pt idx="24">
                  <c:v>38655</c:v>
                </c:pt>
                <c:pt idx="25">
                  <c:v>38657</c:v>
                </c:pt>
                <c:pt idx="26">
                  <c:v>38661</c:v>
                </c:pt>
                <c:pt idx="27">
                  <c:v>38661</c:v>
                </c:pt>
                <c:pt idx="28">
                  <c:v>38662</c:v>
                </c:pt>
                <c:pt idx="29">
                  <c:v>38662</c:v>
                </c:pt>
                <c:pt idx="30">
                  <c:v>38664</c:v>
                </c:pt>
                <c:pt idx="31">
                  <c:v>38666</c:v>
                </c:pt>
                <c:pt idx="32">
                  <c:v>38667</c:v>
                </c:pt>
                <c:pt idx="33">
                  <c:v>38667</c:v>
                </c:pt>
                <c:pt idx="34">
                  <c:v>38668</c:v>
                </c:pt>
                <c:pt idx="35">
                  <c:v>38668</c:v>
                </c:pt>
                <c:pt idx="36">
                  <c:v>38668</c:v>
                </c:pt>
                <c:pt idx="37">
                  <c:v>38670</c:v>
                </c:pt>
                <c:pt idx="38">
                  <c:v>38673</c:v>
                </c:pt>
                <c:pt idx="39">
                  <c:v>38674</c:v>
                </c:pt>
                <c:pt idx="40">
                  <c:v>38675</c:v>
                </c:pt>
                <c:pt idx="41">
                  <c:v>38675</c:v>
                </c:pt>
                <c:pt idx="42">
                  <c:v>38676</c:v>
                </c:pt>
                <c:pt idx="43">
                  <c:v>38676</c:v>
                </c:pt>
                <c:pt idx="44">
                  <c:v>38678</c:v>
                </c:pt>
                <c:pt idx="45">
                  <c:v>38678</c:v>
                </c:pt>
                <c:pt idx="46">
                  <c:v>38679</c:v>
                </c:pt>
                <c:pt idx="47">
                  <c:v>38680</c:v>
                </c:pt>
                <c:pt idx="48">
                  <c:v>38680</c:v>
                </c:pt>
                <c:pt idx="49">
                  <c:v>38681</c:v>
                </c:pt>
                <c:pt idx="50">
                  <c:v>38681</c:v>
                </c:pt>
                <c:pt idx="51">
                  <c:v>38682</c:v>
                </c:pt>
                <c:pt idx="52">
                  <c:v>38682</c:v>
                </c:pt>
                <c:pt idx="53">
                  <c:v>38683</c:v>
                </c:pt>
                <c:pt idx="54">
                  <c:v>38684</c:v>
                </c:pt>
                <c:pt idx="55">
                  <c:v>38685</c:v>
                </c:pt>
                <c:pt idx="56">
                  <c:v>38686</c:v>
                </c:pt>
                <c:pt idx="57">
                  <c:v>38686</c:v>
                </c:pt>
                <c:pt idx="58">
                  <c:v>38687</c:v>
                </c:pt>
                <c:pt idx="59">
                  <c:v>38688</c:v>
                </c:pt>
                <c:pt idx="60">
                  <c:v>38688</c:v>
                </c:pt>
                <c:pt idx="61">
                  <c:v>38689</c:v>
                </c:pt>
                <c:pt idx="62">
                  <c:v>38689</c:v>
                </c:pt>
                <c:pt idx="63">
                  <c:v>38690</c:v>
                </c:pt>
                <c:pt idx="64">
                  <c:v>38690</c:v>
                </c:pt>
                <c:pt idx="65">
                  <c:v>38692</c:v>
                </c:pt>
                <c:pt idx="66">
                  <c:v>38694</c:v>
                </c:pt>
                <c:pt idx="67">
                  <c:v>38694</c:v>
                </c:pt>
                <c:pt idx="68">
                  <c:v>38695</c:v>
                </c:pt>
                <c:pt idx="69">
                  <c:v>38696</c:v>
                </c:pt>
                <c:pt idx="70">
                  <c:v>38696</c:v>
                </c:pt>
                <c:pt idx="71">
                  <c:v>38697</c:v>
                </c:pt>
                <c:pt idx="72">
                  <c:v>38699</c:v>
                </c:pt>
                <c:pt idx="73">
                  <c:v>38700</c:v>
                </c:pt>
                <c:pt idx="74">
                  <c:v>38701</c:v>
                </c:pt>
                <c:pt idx="75">
                  <c:v>38702</c:v>
                </c:pt>
                <c:pt idx="76">
                  <c:v>38703</c:v>
                </c:pt>
                <c:pt idx="77">
                  <c:v>38703</c:v>
                </c:pt>
                <c:pt idx="78">
                  <c:v>38704</c:v>
                </c:pt>
                <c:pt idx="79">
                  <c:v>38705</c:v>
                </c:pt>
                <c:pt idx="80">
                  <c:v>38705</c:v>
                </c:pt>
                <c:pt idx="81">
                  <c:v>38707</c:v>
                </c:pt>
                <c:pt idx="82">
                  <c:v>38708</c:v>
                </c:pt>
                <c:pt idx="83">
                  <c:v>38712</c:v>
                </c:pt>
                <c:pt idx="84">
                  <c:v>38712</c:v>
                </c:pt>
                <c:pt idx="85">
                  <c:v>38712</c:v>
                </c:pt>
                <c:pt idx="86">
                  <c:v>38713</c:v>
                </c:pt>
                <c:pt idx="87">
                  <c:v>38713</c:v>
                </c:pt>
                <c:pt idx="88">
                  <c:v>38714</c:v>
                </c:pt>
                <c:pt idx="89">
                  <c:v>38714</c:v>
                </c:pt>
                <c:pt idx="90">
                  <c:v>38715</c:v>
                </c:pt>
                <c:pt idx="91">
                  <c:v>38716</c:v>
                </c:pt>
                <c:pt idx="92">
                  <c:v>38716</c:v>
                </c:pt>
                <c:pt idx="93">
                  <c:v>38717</c:v>
                </c:pt>
                <c:pt idx="94">
                  <c:v>38717</c:v>
                </c:pt>
                <c:pt idx="95">
                  <c:v>38718</c:v>
                </c:pt>
                <c:pt idx="96">
                  <c:v>38719</c:v>
                </c:pt>
                <c:pt idx="97">
                  <c:v>38721</c:v>
                </c:pt>
                <c:pt idx="98">
                  <c:v>38722</c:v>
                </c:pt>
                <c:pt idx="99">
                  <c:v>38722</c:v>
                </c:pt>
                <c:pt idx="100">
                  <c:v>38723</c:v>
                </c:pt>
                <c:pt idx="101">
                  <c:v>38724</c:v>
                </c:pt>
                <c:pt idx="102">
                  <c:v>38724</c:v>
                </c:pt>
                <c:pt idx="103">
                  <c:v>38724</c:v>
                </c:pt>
                <c:pt idx="104">
                  <c:v>38725</c:v>
                </c:pt>
                <c:pt idx="105">
                  <c:v>38727</c:v>
                </c:pt>
                <c:pt idx="106">
                  <c:v>38727</c:v>
                </c:pt>
                <c:pt idx="107">
                  <c:v>38728</c:v>
                </c:pt>
                <c:pt idx="108">
                  <c:v>38728</c:v>
                </c:pt>
                <c:pt idx="109">
                  <c:v>38729</c:v>
                </c:pt>
                <c:pt idx="110">
                  <c:v>38729</c:v>
                </c:pt>
                <c:pt idx="111">
                  <c:v>38731</c:v>
                </c:pt>
                <c:pt idx="112">
                  <c:v>38731</c:v>
                </c:pt>
                <c:pt idx="113">
                  <c:v>38733</c:v>
                </c:pt>
                <c:pt idx="114">
                  <c:v>38735</c:v>
                </c:pt>
                <c:pt idx="115">
                  <c:v>38736</c:v>
                </c:pt>
                <c:pt idx="116">
                  <c:v>38737</c:v>
                </c:pt>
                <c:pt idx="117">
                  <c:v>38737</c:v>
                </c:pt>
                <c:pt idx="118">
                  <c:v>38738</c:v>
                </c:pt>
                <c:pt idx="119">
                  <c:v>38738</c:v>
                </c:pt>
                <c:pt idx="120">
                  <c:v>38739</c:v>
                </c:pt>
                <c:pt idx="121">
                  <c:v>38741</c:v>
                </c:pt>
                <c:pt idx="122">
                  <c:v>38741</c:v>
                </c:pt>
                <c:pt idx="123">
                  <c:v>38742</c:v>
                </c:pt>
                <c:pt idx="124">
                  <c:v>38744</c:v>
                </c:pt>
                <c:pt idx="125">
                  <c:v>38745</c:v>
                </c:pt>
                <c:pt idx="126">
                  <c:v>38745</c:v>
                </c:pt>
                <c:pt idx="127">
                  <c:v>38748</c:v>
                </c:pt>
                <c:pt idx="128">
                  <c:v>38750</c:v>
                </c:pt>
                <c:pt idx="129">
                  <c:v>38750</c:v>
                </c:pt>
                <c:pt idx="130">
                  <c:v>38750</c:v>
                </c:pt>
                <c:pt idx="131">
                  <c:v>38751</c:v>
                </c:pt>
                <c:pt idx="132">
                  <c:v>38752</c:v>
                </c:pt>
                <c:pt idx="133">
                  <c:v>38752</c:v>
                </c:pt>
                <c:pt idx="134">
                  <c:v>38752</c:v>
                </c:pt>
                <c:pt idx="135">
                  <c:v>38753</c:v>
                </c:pt>
                <c:pt idx="136">
                  <c:v>38754</c:v>
                </c:pt>
                <c:pt idx="137">
                  <c:v>38756</c:v>
                </c:pt>
                <c:pt idx="138">
                  <c:v>38756</c:v>
                </c:pt>
                <c:pt idx="139">
                  <c:v>38756</c:v>
                </c:pt>
                <c:pt idx="140">
                  <c:v>38757</c:v>
                </c:pt>
                <c:pt idx="141">
                  <c:v>38758</c:v>
                </c:pt>
                <c:pt idx="142">
                  <c:v>38759</c:v>
                </c:pt>
                <c:pt idx="143">
                  <c:v>38759</c:v>
                </c:pt>
                <c:pt idx="144">
                  <c:v>38760</c:v>
                </c:pt>
                <c:pt idx="145">
                  <c:v>38760</c:v>
                </c:pt>
                <c:pt idx="146">
                  <c:v>38760</c:v>
                </c:pt>
                <c:pt idx="147">
                  <c:v>38761</c:v>
                </c:pt>
                <c:pt idx="148">
                  <c:v>38762</c:v>
                </c:pt>
                <c:pt idx="149">
                  <c:v>38763</c:v>
                </c:pt>
                <c:pt idx="150">
                  <c:v>38763</c:v>
                </c:pt>
                <c:pt idx="151">
                  <c:v>38763</c:v>
                </c:pt>
                <c:pt idx="152">
                  <c:v>38764</c:v>
                </c:pt>
                <c:pt idx="153">
                  <c:v>38765</c:v>
                </c:pt>
                <c:pt idx="154">
                  <c:v>38766</c:v>
                </c:pt>
                <c:pt idx="155">
                  <c:v>38766</c:v>
                </c:pt>
                <c:pt idx="156">
                  <c:v>38766</c:v>
                </c:pt>
                <c:pt idx="157">
                  <c:v>38767</c:v>
                </c:pt>
                <c:pt idx="158">
                  <c:v>38768</c:v>
                </c:pt>
                <c:pt idx="159">
                  <c:v>38769</c:v>
                </c:pt>
                <c:pt idx="160">
                  <c:v>38769</c:v>
                </c:pt>
                <c:pt idx="161">
                  <c:v>38769</c:v>
                </c:pt>
                <c:pt idx="162">
                  <c:v>38770</c:v>
                </c:pt>
                <c:pt idx="163">
                  <c:v>38771</c:v>
                </c:pt>
                <c:pt idx="164">
                  <c:v>38771</c:v>
                </c:pt>
                <c:pt idx="165">
                  <c:v>38771</c:v>
                </c:pt>
                <c:pt idx="166">
                  <c:v>38772</c:v>
                </c:pt>
                <c:pt idx="167">
                  <c:v>38772</c:v>
                </c:pt>
                <c:pt idx="168">
                  <c:v>38772</c:v>
                </c:pt>
                <c:pt idx="169">
                  <c:v>38773</c:v>
                </c:pt>
                <c:pt idx="170">
                  <c:v>38773</c:v>
                </c:pt>
                <c:pt idx="171">
                  <c:v>38773</c:v>
                </c:pt>
                <c:pt idx="172">
                  <c:v>38773</c:v>
                </c:pt>
              </c:strCache>
            </c:strRef>
          </c:cat>
          <c:val>
            <c:numRef>
              <c:f>'2005 Input'!$J$6:$J$512</c:f>
              <c:numCache>
                <c:ptCount val="507"/>
                <c:pt idx="0">
                  <c:v>-5</c:v>
                </c:pt>
                <c:pt idx="1">
                  <c:v>16</c:v>
                </c:pt>
                <c:pt idx="2">
                  <c:v>14</c:v>
                </c:pt>
                <c:pt idx="3">
                  <c:v>10</c:v>
                </c:pt>
                <c:pt idx="4">
                  <c:v>6</c:v>
                </c:pt>
                <c:pt idx="5">
                  <c:v>26</c:v>
                </c:pt>
                <c:pt idx="6">
                  <c:v>20</c:v>
                </c:pt>
                <c:pt idx="7">
                  <c:v>38</c:v>
                </c:pt>
                <c:pt idx="8">
                  <c:v>54</c:v>
                </c:pt>
                <c:pt idx="9">
                  <c:v>50</c:v>
                </c:pt>
                <c:pt idx="10">
                  <c:v>47</c:v>
                </c:pt>
                <c:pt idx="11">
                  <c:v>44</c:v>
                </c:pt>
                <c:pt idx="12">
                  <c:v>44.8</c:v>
                </c:pt>
                <c:pt idx="13">
                  <c:v>42.8</c:v>
                </c:pt>
                <c:pt idx="14">
                  <c:v>56.12</c:v>
                </c:pt>
                <c:pt idx="15">
                  <c:v>69.62</c:v>
                </c:pt>
                <c:pt idx="16">
                  <c:v>65.62</c:v>
                </c:pt>
                <c:pt idx="17">
                  <c:v>61.620000000000005</c:v>
                </c:pt>
                <c:pt idx="18">
                  <c:v>57.620000000000005</c:v>
                </c:pt>
                <c:pt idx="19">
                  <c:v>52.620000000000005</c:v>
                </c:pt>
                <c:pt idx="20">
                  <c:v>63.120000000000005</c:v>
                </c:pt>
                <c:pt idx="21">
                  <c:v>73.12</c:v>
                </c:pt>
                <c:pt idx="22">
                  <c:v>105.52000000000001</c:v>
                </c:pt>
                <c:pt idx="23">
                  <c:v>97.52000000000001</c:v>
                </c:pt>
                <c:pt idx="24">
                  <c:v>91.52000000000001</c:v>
                </c:pt>
                <c:pt idx="25">
                  <c:v>86.52000000000001</c:v>
                </c:pt>
                <c:pt idx="26">
                  <c:v>105.72000000000001</c:v>
                </c:pt>
                <c:pt idx="27">
                  <c:v>101.72000000000001</c:v>
                </c:pt>
                <c:pt idx="28">
                  <c:v>98.72000000000001</c:v>
                </c:pt>
                <c:pt idx="29">
                  <c:v>95.72000000000001</c:v>
                </c:pt>
                <c:pt idx="30">
                  <c:v>115.72000000000001</c:v>
                </c:pt>
                <c:pt idx="31">
                  <c:v>111.72000000000001</c:v>
                </c:pt>
                <c:pt idx="32">
                  <c:v>108.72000000000001</c:v>
                </c:pt>
                <c:pt idx="33">
                  <c:v>102.72000000000001</c:v>
                </c:pt>
                <c:pt idx="34">
                  <c:v>100.72000000000001</c:v>
                </c:pt>
                <c:pt idx="35">
                  <c:v>97.72000000000001</c:v>
                </c:pt>
                <c:pt idx="36">
                  <c:v>94.72000000000001</c:v>
                </c:pt>
                <c:pt idx="37">
                  <c:v>86.72000000000001</c:v>
                </c:pt>
                <c:pt idx="38">
                  <c:v>109.22000000000001</c:v>
                </c:pt>
                <c:pt idx="39">
                  <c:v>101.22000000000001</c:v>
                </c:pt>
                <c:pt idx="40">
                  <c:v>104.97000000000001</c:v>
                </c:pt>
                <c:pt idx="41">
                  <c:v>100.97000000000001</c:v>
                </c:pt>
                <c:pt idx="42">
                  <c:v>138.47000000000003</c:v>
                </c:pt>
                <c:pt idx="43">
                  <c:v>134.47000000000003</c:v>
                </c:pt>
                <c:pt idx="44">
                  <c:v>143.47000000000003</c:v>
                </c:pt>
                <c:pt idx="45">
                  <c:v>139.47000000000003</c:v>
                </c:pt>
                <c:pt idx="46">
                  <c:v>133.47000000000003</c:v>
                </c:pt>
                <c:pt idx="47">
                  <c:v>143.47000000000003</c:v>
                </c:pt>
                <c:pt idx="48">
                  <c:v>141.47000000000003</c:v>
                </c:pt>
                <c:pt idx="49">
                  <c:v>139.47000000000003</c:v>
                </c:pt>
                <c:pt idx="50">
                  <c:v>153.47000000000003</c:v>
                </c:pt>
                <c:pt idx="51">
                  <c:v>160.47000000000003</c:v>
                </c:pt>
                <c:pt idx="52">
                  <c:v>156.47000000000003</c:v>
                </c:pt>
                <c:pt idx="53">
                  <c:v>176.47000000000003</c:v>
                </c:pt>
                <c:pt idx="54">
                  <c:v>170.47000000000003</c:v>
                </c:pt>
                <c:pt idx="55">
                  <c:v>162.47000000000003</c:v>
                </c:pt>
                <c:pt idx="56">
                  <c:v>156.47000000000003</c:v>
                </c:pt>
                <c:pt idx="57">
                  <c:v>155.47000000000003</c:v>
                </c:pt>
                <c:pt idx="58">
                  <c:v>185.47000000000003</c:v>
                </c:pt>
                <c:pt idx="59">
                  <c:v>180.47000000000003</c:v>
                </c:pt>
                <c:pt idx="60">
                  <c:v>178.47000000000003</c:v>
                </c:pt>
                <c:pt idx="61">
                  <c:v>174.47000000000003</c:v>
                </c:pt>
                <c:pt idx="62">
                  <c:v>169.47000000000003</c:v>
                </c:pt>
                <c:pt idx="63">
                  <c:v>164.47000000000003</c:v>
                </c:pt>
                <c:pt idx="64">
                  <c:v>162.47000000000003</c:v>
                </c:pt>
                <c:pt idx="65">
                  <c:v>161.67000000000002</c:v>
                </c:pt>
                <c:pt idx="66">
                  <c:v>173.67000000000002</c:v>
                </c:pt>
                <c:pt idx="67">
                  <c:v>165.67000000000002</c:v>
                </c:pt>
                <c:pt idx="68">
                  <c:v>157.67000000000002</c:v>
                </c:pt>
                <c:pt idx="69">
                  <c:v>153.67000000000002</c:v>
                </c:pt>
                <c:pt idx="70">
                  <c:v>149.67000000000002</c:v>
                </c:pt>
                <c:pt idx="71">
                  <c:v>163.17000000000002</c:v>
                </c:pt>
                <c:pt idx="72">
                  <c:v>157.17000000000002</c:v>
                </c:pt>
                <c:pt idx="73">
                  <c:v>156.17000000000002</c:v>
                </c:pt>
                <c:pt idx="74">
                  <c:v>150.17000000000002</c:v>
                </c:pt>
                <c:pt idx="75">
                  <c:v>150.97000000000003</c:v>
                </c:pt>
                <c:pt idx="76">
                  <c:v>165.97000000000003</c:v>
                </c:pt>
                <c:pt idx="77">
                  <c:v>161.97000000000003</c:v>
                </c:pt>
                <c:pt idx="78">
                  <c:v>155.97000000000003</c:v>
                </c:pt>
                <c:pt idx="79">
                  <c:v>172.77000000000004</c:v>
                </c:pt>
                <c:pt idx="80">
                  <c:v>170.77000000000004</c:v>
                </c:pt>
                <c:pt idx="81">
                  <c:v>179.77000000000004</c:v>
                </c:pt>
                <c:pt idx="82">
                  <c:v>171.77000000000004</c:v>
                </c:pt>
                <c:pt idx="83">
                  <c:v>163.77000000000004</c:v>
                </c:pt>
                <c:pt idx="84">
                  <c:v>159.77000000000004</c:v>
                </c:pt>
                <c:pt idx="85">
                  <c:v>153.77000000000004</c:v>
                </c:pt>
                <c:pt idx="86">
                  <c:v>165.77000000000004</c:v>
                </c:pt>
                <c:pt idx="87">
                  <c:v>157.77000000000004</c:v>
                </c:pt>
                <c:pt idx="88">
                  <c:v>171.27000000000004</c:v>
                </c:pt>
                <c:pt idx="89">
                  <c:v>167.27000000000004</c:v>
                </c:pt>
                <c:pt idx="90">
                  <c:v>163.27000000000004</c:v>
                </c:pt>
                <c:pt idx="91">
                  <c:v>161.27000000000004</c:v>
                </c:pt>
                <c:pt idx="92">
                  <c:v>160.67000000000004</c:v>
                </c:pt>
                <c:pt idx="93">
                  <c:v>157.67000000000004</c:v>
                </c:pt>
                <c:pt idx="94">
                  <c:v>151.67000000000004</c:v>
                </c:pt>
                <c:pt idx="95">
                  <c:v>143.67000000000004</c:v>
                </c:pt>
                <c:pt idx="96">
                  <c:v>135.67000000000004</c:v>
                </c:pt>
                <c:pt idx="97">
                  <c:v>129.67000000000004</c:v>
                </c:pt>
                <c:pt idx="98">
                  <c:v>123.67000000000004</c:v>
                </c:pt>
                <c:pt idx="99">
                  <c:v>119.67000000000004</c:v>
                </c:pt>
                <c:pt idx="100">
                  <c:v>136.33500000000004</c:v>
                </c:pt>
                <c:pt idx="101">
                  <c:v>132.33500000000004</c:v>
                </c:pt>
                <c:pt idx="102">
                  <c:v>127.33500000000004</c:v>
                </c:pt>
                <c:pt idx="103">
                  <c:v>123.33500000000004</c:v>
                </c:pt>
                <c:pt idx="104">
                  <c:v>116.33500000000004</c:v>
                </c:pt>
                <c:pt idx="105">
                  <c:v>115.73500000000004</c:v>
                </c:pt>
                <c:pt idx="106">
                  <c:v>113.73500000000004</c:v>
                </c:pt>
                <c:pt idx="107">
                  <c:v>107.73500000000004</c:v>
                </c:pt>
                <c:pt idx="108">
                  <c:v>103.73500000000004</c:v>
                </c:pt>
                <c:pt idx="109">
                  <c:v>101.73500000000004</c:v>
                </c:pt>
                <c:pt idx="110">
                  <c:v>94.73500000000004</c:v>
                </c:pt>
                <c:pt idx="111">
                  <c:v>90.73500000000004</c:v>
                </c:pt>
                <c:pt idx="112">
                  <c:v>101.23500000000004</c:v>
                </c:pt>
                <c:pt idx="113">
                  <c:v>95.23500000000004</c:v>
                </c:pt>
                <c:pt idx="114">
                  <c:v>86.23500000000004</c:v>
                </c:pt>
                <c:pt idx="115">
                  <c:v>103.11000000000004</c:v>
                </c:pt>
                <c:pt idx="116">
                  <c:v>104.31000000000004</c:v>
                </c:pt>
                <c:pt idx="117">
                  <c:v>111.81000000000004</c:v>
                </c:pt>
                <c:pt idx="118">
                  <c:v>106.81000000000004</c:v>
                </c:pt>
                <c:pt idx="119">
                  <c:v>98.81000000000004</c:v>
                </c:pt>
                <c:pt idx="120">
                  <c:v>106.31000000000004</c:v>
                </c:pt>
                <c:pt idx="121">
                  <c:v>102.31000000000004</c:v>
                </c:pt>
                <c:pt idx="122">
                  <c:v>99.31000000000004</c:v>
                </c:pt>
                <c:pt idx="123">
                  <c:v>93.31000000000004</c:v>
                </c:pt>
                <c:pt idx="124">
                  <c:v>83.31000000000004</c:v>
                </c:pt>
                <c:pt idx="125">
                  <c:v>79.31000000000004</c:v>
                </c:pt>
                <c:pt idx="126">
                  <c:v>73.31000000000004</c:v>
                </c:pt>
                <c:pt idx="127">
                  <c:v>65.31000000000004</c:v>
                </c:pt>
                <c:pt idx="128">
                  <c:v>74.68500000000004</c:v>
                </c:pt>
                <c:pt idx="129">
                  <c:v>87.18500000000004</c:v>
                </c:pt>
                <c:pt idx="130">
                  <c:v>105.30500000000005</c:v>
                </c:pt>
                <c:pt idx="131">
                  <c:v>97.30500000000005</c:v>
                </c:pt>
                <c:pt idx="132">
                  <c:v>92.30500000000005</c:v>
                </c:pt>
                <c:pt idx="133">
                  <c:v>87.30500000000005</c:v>
                </c:pt>
                <c:pt idx="134">
                  <c:v>85.30500000000005</c:v>
                </c:pt>
                <c:pt idx="135">
                  <c:v>80.30500000000005</c:v>
                </c:pt>
                <c:pt idx="136">
                  <c:v>74.30500000000005</c:v>
                </c:pt>
                <c:pt idx="137">
                  <c:v>84.30500000000005</c:v>
                </c:pt>
                <c:pt idx="138">
                  <c:v>92.55500000000005</c:v>
                </c:pt>
                <c:pt idx="139">
                  <c:v>113.05500000000005</c:v>
                </c:pt>
                <c:pt idx="140">
                  <c:v>127.45500000000004</c:v>
                </c:pt>
                <c:pt idx="141">
                  <c:v>123.45500000000004</c:v>
                </c:pt>
                <c:pt idx="142">
                  <c:v>117.45500000000004</c:v>
                </c:pt>
                <c:pt idx="143">
                  <c:v>113.45500000000004</c:v>
                </c:pt>
                <c:pt idx="144">
                  <c:v>119.45500000000004</c:v>
                </c:pt>
                <c:pt idx="145">
                  <c:v>115.45500000000004</c:v>
                </c:pt>
                <c:pt idx="146">
                  <c:v>113.45500000000004</c:v>
                </c:pt>
                <c:pt idx="147">
                  <c:v>121.64500000000004</c:v>
                </c:pt>
                <c:pt idx="148">
                  <c:v>121.34500000000004</c:v>
                </c:pt>
                <c:pt idx="149">
                  <c:v>121.94500000000004</c:v>
                </c:pt>
                <c:pt idx="150">
                  <c:v>117.94500000000004</c:v>
                </c:pt>
                <c:pt idx="151">
                  <c:v>115.94500000000004</c:v>
                </c:pt>
                <c:pt idx="152">
                  <c:v>114.44500000000004</c:v>
                </c:pt>
                <c:pt idx="153">
                  <c:v>117.44500000000004</c:v>
                </c:pt>
                <c:pt idx="154">
                  <c:v>115.44500000000004</c:v>
                </c:pt>
                <c:pt idx="155">
                  <c:v>117.32000000000004</c:v>
                </c:pt>
                <c:pt idx="156">
                  <c:v>115.32000000000004</c:v>
                </c:pt>
                <c:pt idx="157">
                  <c:v>109.32000000000004</c:v>
                </c:pt>
                <c:pt idx="158">
                  <c:v>121.32000000000004</c:v>
                </c:pt>
                <c:pt idx="159">
                  <c:v>129.32000000000005</c:v>
                </c:pt>
                <c:pt idx="160">
                  <c:v>125.32000000000005</c:v>
                </c:pt>
                <c:pt idx="161">
                  <c:v>123.32000000000005</c:v>
                </c:pt>
                <c:pt idx="162">
                  <c:v>117.32000000000005</c:v>
                </c:pt>
                <c:pt idx="163">
                  <c:v>124.32000000000005</c:v>
                </c:pt>
                <c:pt idx="164">
                  <c:v>120.32000000000005</c:v>
                </c:pt>
                <c:pt idx="165">
                  <c:v>118.32000000000005</c:v>
                </c:pt>
                <c:pt idx="166">
                  <c:v>126.44500000000005</c:v>
                </c:pt>
                <c:pt idx="167">
                  <c:v>132.44500000000005</c:v>
                </c:pt>
                <c:pt idx="168">
                  <c:v>146.19500000000005</c:v>
                </c:pt>
                <c:pt idx="169">
                  <c:v>158.19500000000005</c:v>
                </c:pt>
                <c:pt idx="170">
                  <c:v>168.69500000000005</c:v>
                </c:pt>
                <c:pt idx="171">
                  <c:v>178.68500000000006</c:v>
                </c:pt>
                <c:pt idx="172">
                  <c:v>335.845</c:v>
                </c:pt>
              </c:numCache>
            </c:numRef>
          </c:val>
          <c:smooth val="0"/>
        </c:ser>
        <c:axId val="6455977"/>
        <c:axId val="58103794"/>
      </c:lineChart>
      <c:dateAx>
        <c:axId val="645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Bet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crossAx val="58103794"/>
        <c:crosses val="autoZero"/>
        <c:auto val="0"/>
        <c:noMultiLvlLbl val="0"/>
      </c:dateAx>
      <c:valAx>
        <c:axId val="58103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Profit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55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38100</xdr:rowOff>
    </xdr:from>
    <xdr:to>
      <xdr:col>9</xdr:col>
      <xdr:colOff>695325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3810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0.06525</cdr:x>
      <cdr:y>0.10875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638175" cy="6000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workbookViewId="0" topLeftCell="A1">
      <pane xSplit="1" ySplit="5" topLeftCell="B16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77" sqref="A177"/>
    </sheetView>
  </sheetViews>
  <sheetFormatPr defaultColWidth="9.140625" defaultRowHeight="12.75"/>
  <cols>
    <col min="1" max="1" width="10.00390625" style="1" customWidth="1"/>
    <col min="2" max="2" width="11.57421875" style="14" customWidth="1"/>
    <col min="3" max="3" width="9.28125" style="14" customWidth="1"/>
    <col min="4" max="4" width="12.140625" style="14" customWidth="1"/>
    <col min="5" max="5" width="14.7109375" style="14" customWidth="1"/>
    <col min="6" max="6" width="10.421875" style="1" bestFit="1" customWidth="1"/>
    <col min="7" max="7" width="9.140625" style="14" customWidth="1"/>
    <col min="8" max="8" width="7.00390625" style="1" customWidth="1"/>
    <col min="9" max="9" width="6.57421875" style="1" customWidth="1"/>
    <col min="10" max="10" width="11.57421875" style="1" customWidth="1"/>
    <col min="11" max="16384" width="9.140625" style="1" customWidth="1"/>
  </cols>
  <sheetData>
    <row r="1" spans="1:10" ht="20.25">
      <c r="A1" s="18" t="s">
        <v>16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9" t="s">
        <v>17</v>
      </c>
      <c r="B2" s="15"/>
      <c r="C2" s="15"/>
      <c r="D2" s="15"/>
      <c r="E2" s="15"/>
      <c r="F2" s="15"/>
      <c r="G2"/>
      <c r="H2" s="15"/>
      <c r="I2" s="15"/>
      <c r="J2" s="15"/>
    </row>
    <row r="3" spans="1:10" ht="15.75">
      <c r="A3" s="20" t="s">
        <v>11</v>
      </c>
      <c r="B3" s="15"/>
      <c r="C3" s="15"/>
      <c r="D3" s="15"/>
      <c r="E3" s="16" t="s">
        <v>13</v>
      </c>
      <c r="F3" s="15"/>
      <c r="G3" s="15"/>
      <c r="H3" s="15"/>
      <c r="I3" s="15"/>
      <c r="J3" s="15"/>
    </row>
    <row r="4" spans="1:10" ht="13.5">
      <c r="A4" s="15"/>
      <c r="B4" s="16"/>
      <c r="C4" s="16"/>
      <c r="D4" s="16"/>
      <c r="E4" s="16" t="s">
        <v>14</v>
      </c>
      <c r="F4" s="15"/>
      <c r="G4" s="16"/>
      <c r="H4" s="15"/>
      <c r="I4" s="15"/>
      <c r="J4" s="15"/>
    </row>
    <row r="5" spans="1:11" ht="25.5">
      <c r="A5" s="21" t="s">
        <v>12</v>
      </c>
      <c r="B5" s="17" t="s">
        <v>15</v>
      </c>
      <c r="C5" s="17" t="s">
        <v>9</v>
      </c>
      <c r="D5" s="17" t="s">
        <v>10</v>
      </c>
      <c r="E5" s="17" t="s">
        <v>5</v>
      </c>
      <c r="F5" s="17" t="s">
        <v>4</v>
      </c>
      <c r="G5" s="17" t="s">
        <v>7</v>
      </c>
      <c r="H5" s="17" t="s">
        <v>6</v>
      </c>
      <c r="I5" s="17" t="s">
        <v>0</v>
      </c>
      <c r="J5" s="17" t="s">
        <v>8</v>
      </c>
      <c r="K5" s="1" t="s">
        <v>18</v>
      </c>
    </row>
    <row r="6" spans="1:10" ht="12.75">
      <c r="A6" s="23">
        <v>38635</v>
      </c>
      <c r="B6" s="2">
        <v>4.5</v>
      </c>
      <c r="C6" s="3">
        <v>5</v>
      </c>
      <c r="D6" s="3">
        <v>0</v>
      </c>
      <c r="E6" s="3">
        <f>1/5</f>
        <v>0.2</v>
      </c>
      <c r="F6" s="4">
        <f aca="true" t="shared" si="0" ref="F6:F36">(B6-1)*E6+1</f>
        <v>1.7000000000000002</v>
      </c>
      <c r="G6" s="5" t="s">
        <v>1</v>
      </c>
      <c r="H6" s="1">
        <f aca="true" t="shared" si="1" ref="H6:H22">IF(G6="lost",(0),IF(G6="won",B6*C6+D6*F6,D6*F6))</f>
        <v>0</v>
      </c>
      <c r="I6" s="1">
        <f aca="true" t="shared" si="2" ref="I6:I22">H6-C6-D6</f>
        <v>-5</v>
      </c>
      <c r="J6" s="6">
        <f>I6</f>
        <v>-5</v>
      </c>
    </row>
    <row r="7" spans="1:11" ht="12.75">
      <c r="A7" s="23">
        <v>38637</v>
      </c>
      <c r="B7" s="2">
        <v>4.5</v>
      </c>
      <c r="C7" s="3">
        <v>6</v>
      </c>
      <c r="D7" s="3">
        <v>0</v>
      </c>
      <c r="E7" s="3">
        <v>0.2</v>
      </c>
      <c r="F7" s="4">
        <f t="shared" si="0"/>
        <v>1.7000000000000002</v>
      </c>
      <c r="G7" s="5" t="s">
        <v>3</v>
      </c>
      <c r="H7" s="1">
        <f t="shared" si="1"/>
        <v>27</v>
      </c>
      <c r="I7" s="1">
        <f t="shared" si="2"/>
        <v>21</v>
      </c>
      <c r="J7" s="6">
        <f aca="true" t="shared" si="3" ref="J7:J21">I7+J6</f>
        <v>16</v>
      </c>
      <c r="K7" s="1" t="s">
        <v>19</v>
      </c>
    </row>
    <row r="8" spans="1:11" ht="12.75">
      <c r="A8" s="23">
        <v>38637</v>
      </c>
      <c r="B8" s="2">
        <v>26</v>
      </c>
      <c r="C8" s="3">
        <v>2</v>
      </c>
      <c r="D8" s="3">
        <v>0</v>
      </c>
      <c r="E8" s="3">
        <v>0.2</v>
      </c>
      <c r="F8" s="4">
        <f t="shared" si="0"/>
        <v>6</v>
      </c>
      <c r="G8" s="5" t="s">
        <v>2</v>
      </c>
      <c r="H8" s="1">
        <f t="shared" si="1"/>
        <v>0</v>
      </c>
      <c r="I8" s="1">
        <f t="shared" si="2"/>
        <v>-2</v>
      </c>
      <c r="J8" s="6">
        <f t="shared" si="3"/>
        <v>14</v>
      </c>
      <c r="K8" s="1" t="s">
        <v>20</v>
      </c>
    </row>
    <row r="9" spans="1:11" ht="12.75">
      <c r="A9" s="23">
        <v>38638</v>
      </c>
      <c r="B9" s="2">
        <v>9</v>
      </c>
      <c r="C9" s="3">
        <v>2</v>
      </c>
      <c r="D9" s="3">
        <v>2</v>
      </c>
      <c r="E9" s="3">
        <v>0.2</v>
      </c>
      <c r="F9" s="4">
        <f t="shared" si="0"/>
        <v>2.6</v>
      </c>
      <c r="G9" s="5" t="s">
        <v>2</v>
      </c>
      <c r="H9" s="1">
        <f t="shared" si="1"/>
        <v>0</v>
      </c>
      <c r="I9" s="1">
        <f t="shared" si="2"/>
        <v>-4</v>
      </c>
      <c r="J9" s="6">
        <f t="shared" si="3"/>
        <v>10</v>
      </c>
      <c r="K9" s="1" t="s">
        <v>21</v>
      </c>
    </row>
    <row r="10" spans="1:11" ht="12.75">
      <c r="A10" s="23">
        <v>38638</v>
      </c>
      <c r="B10" s="2">
        <v>9</v>
      </c>
      <c r="C10" s="3">
        <v>2</v>
      </c>
      <c r="D10" s="3">
        <v>2</v>
      </c>
      <c r="E10" s="3">
        <v>0.2</v>
      </c>
      <c r="F10" s="4">
        <f t="shared" si="0"/>
        <v>2.6</v>
      </c>
      <c r="G10" s="5" t="s">
        <v>2</v>
      </c>
      <c r="H10" s="1">
        <f t="shared" si="1"/>
        <v>0</v>
      </c>
      <c r="I10" s="1">
        <f t="shared" si="2"/>
        <v>-4</v>
      </c>
      <c r="J10" s="6">
        <f t="shared" si="3"/>
        <v>6</v>
      </c>
      <c r="K10" s="1" t="s">
        <v>22</v>
      </c>
    </row>
    <row r="11" spans="1:11" ht="12.75">
      <c r="A11" s="23">
        <v>38639</v>
      </c>
      <c r="B11" s="2">
        <v>3.5</v>
      </c>
      <c r="C11" s="3">
        <v>8</v>
      </c>
      <c r="D11" s="3">
        <v>0</v>
      </c>
      <c r="E11" s="3">
        <v>0.2</v>
      </c>
      <c r="F11" s="4">
        <f t="shared" si="0"/>
        <v>1.5</v>
      </c>
      <c r="G11" s="5" t="s">
        <v>3</v>
      </c>
      <c r="H11" s="1">
        <f t="shared" si="1"/>
        <v>28</v>
      </c>
      <c r="I11" s="1">
        <f t="shared" si="2"/>
        <v>20</v>
      </c>
      <c r="J11" s="6">
        <f t="shared" si="3"/>
        <v>26</v>
      </c>
      <c r="K11" s="1" t="s">
        <v>23</v>
      </c>
    </row>
    <row r="12" spans="1:11" ht="12.75">
      <c r="A12" s="23">
        <v>38640</v>
      </c>
      <c r="B12" s="2">
        <v>3.25</v>
      </c>
      <c r="C12" s="3">
        <v>6</v>
      </c>
      <c r="D12" s="3">
        <v>0</v>
      </c>
      <c r="E12" s="3">
        <v>0.2</v>
      </c>
      <c r="F12" s="4">
        <f t="shared" si="0"/>
        <v>1.45</v>
      </c>
      <c r="G12" s="5" t="s">
        <v>1</v>
      </c>
      <c r="H12" s="1">
        <f t="shared" si="1"/>
        <v>0</v>
      </c>
      <c r="I12" s="1">
        <f t="shared" si="2"/>
        <v>-6</v>
      </c>
      <c r="J12" s="6">
        <f t="shared" si="3"/>
        <v>20</v>
      </c>
      <c r="K12" s="1" t="s">
        <v>24</v>
      </c>
    </row>
    <row r="13" spans="1:11" ht="12.75">
      <c r="A13" s="23">
        <v>38641</v>
      </c>
      <c r="B13" s="2">
        <v>3.25</v>
      </c>
      <c r="C13" s="3">
        <v>8</v>
      </c>
      <c r="D13" s="3">
        <v>0</v>
      </c>
      <c r="E13" s="3">
        <v>0.25</v>
      </c>
      <c r="F13" s="4">
        <f t="shared" si="0"/>
        <v>1.5625</v>
      </c>
      <c r="G13" s="5" t="s">
        <v>3</v>
      </c>
      <c r="H13" s="1">
        <f t="shared" si="1"/>
        <v>26</v>
      </c>
      <c r="I13" s="1">
        <f t="shared" si="2"/>
        <v>18</v>
      </c>
      <c r="J13" s="6">
        <f t="shared" si="3"/>
        <v>38</v>
      </c>
      <c r="K13" s="1" t="s">
        <v>25</v>
      </c>
    </row>
    <row r="14" spans="1:11" ht="12.75">
      <c r="A14" s="23">
        <v>38641</v>
      </c>
      <c r="B14" s="2">
        <v>9</v>
      </c>
      <c r="C14" s="3">
        <v>2</v>
      </c>
      <c r="D14" s="3">
        <v>0</v>
      </c>
      <c r="E14" s="3">
        <v>0.2</v>
      </c>
      <c r="F14" s="4">
        <f t="shared" si="0"/>
        <v>2.6</v>
      </c>
      <c r="G14" s="5" t="s">
        <v>3</v>
      </c>
      <c r="H14" s="1">
        <f t="shared" si="1"/>
        <v>18</v>
      </c>
      <c r="I14" s="1">
        <f t="shared" si="2"/>
        <v>16</v>
      </c>
      <c r="J14" s="6">
        <f t="shared" si="3"/>
        <v>54</v>
      </c>
      <c r="K14" s="1" t="s">
        <v>26</v>
      </c>
    </row>
    <row r="15" spans="1:11" ht="12.75">
      <c r="A15" s="23">
        <v>38642</v>
      </c>
      <c r="B15" s="2">
        <v>2.7</v>
      </c>
      <c r="C15" s="3">
        <v>4</v>
      </c>
      <c r="D15" s="3">
        <v>0</v>
      </c>
      <c r="E15" s="3">
        <v>0.2</v>
      </c>
      <c r="F15" s="4">
        <f t="shared" si="0"/>
        <v>1.34</v>
      </c>
      <c r="G15" s="5" t="s">
        <v>1</v>
      </c>
      <c r="H15" s="1">
        <f t="shared" si="1"/>
        <v>0</v>
      </c>
      <c r="I15" s="1">
        <f t="shared" si="2"/>
        <v>-4</v>
      </c>
      <c r="J15" s="6">
        <f t="shared" si="3"/>
        <v>50</v>
      </c>
      <c r="K15" s="1" t="s">
        <v>27</v>
      </c>
    </row>
    <row r="16" spans="1:11" ht="12.75">
      <c r="A16" s="23">
        <v>38644</v>
      </c>
      <c r="B16" s="2">
        <v>3</v>
      </c>
      <c r="C16" s="3">
        <v>3</v>
      </c>
      <c r="D16" s="3">
        <v>0</v>
      </c>
      <c r="E16" s="3">
        <v>0.2</v>
      </c>
      <c r="F16" s="4">
        <f t="shared" si="0"/>
        <v>1.4</v>
      </c>
      <c r="G16" s="5" t="s">
        <v>2</v>
      </c>
      <c r="H16" s="1">
        <f t="shared" si="1"/>
        <v>0</v>
      </c>
      <c r="I16" s="1">
        <f t="shared" si="2"/>
        <v>-3</v>
      </c>
      <c r="J16" s="6">
        <f t="shared" si="3"/>
        <v>47</v>
      </c>
      <c r="K16" s="1" t="s">
        <v>28</v>
      </c>
    </row>
    <row r="17" spans="1:11" ht="12.75">
      <c r="A17" s="23">
        <v>38644</v>
      </c>
      <c r="B17" s="2">
        <v>2.75</v>
      </c>
      <c r="C17" s="3">
        <v>3</v>
      </c>
      <c r="D17" s="3">
        <v>0</v>
      </c>
      <c r="E17" s="3">
        <v>0.2</v>
      </c>
      <c r="F17" s="4">
        <f t="shared" si="0"/>
        <v>1.35</v>
      </c>
      <c r="G17" s="5" t="s">
        <v>2</v>
      </c>
      <c r="H17" s="1">
        <f t="shared" si="1"/>
        <v>0</v>
      </c>
      <c r="I17" s="1">
        <f t="shared" si="2"/>
        <v>-3</v>
      </c>
      <c r="J17" s="6">
        <f t="shared" si="3"/>
        <v>44</v>
      </c>
      <c r="K17" s="1" t="s">
        <v>29</v>
      </c>
    </row>
    <row r="18" spans="1:11" ht="12.75">
      <c r="A18" s="23">
        <v>38645</v>
      </c>
      <c r="B18" s="7">
        <v>8</v>
      </c>
      <c r="C18" s="8">
        <v>2</v>
      </c>
      <c r="D18" s="8">
        <v>2</v>
      </c>
      <c r="E18" s="8">
        <v>0.2</v>
      </c>
      <c r="F18" s="9">
        <f t="shared" si="0"/>
        <v>2.4000000000000004</v>
      </c>
      <c r="G18" s="10" t="s">
        <v>1</v>
      </c>
      <c r="H18" s="11">
        <f t="shared" si="1"/>
        <v>4.800000000000001</v>
      </c>
      <c r="I18" s="11">
        <f t="shared" si="2"/>
        <v>0.8000000000000007</v>
      </c>
      <c r="J18" s="12">
        <f t="shared" si="3"/>
        <v>44.8</v>
      </c>
      <c r="K18" s="1" t="s">
        <v>30</v>
      </c>
    </row>
    <row r="19" spans="1:11" ht="12.75">
      <c r="A19" s="23">
        <v>38645</v>
      </c>
      <c r="B19" s="2">
        <v>21</v>
      </c>
      <c r="C19" s="3">
        <v>1</v>
      </c>
      <c r="D19" s="3">
        <v>1</v>
      </c>
      <c r="E19" s="3">
        <v>0.2</v>
      </c>
      <c r="F19" s="4">
        <f t="shared" si="0"/>
        <v>5</v>
      </c>
      <c r="G19" s="5" t="s">
        <v>2</v>
      </c>
      <c r="H19" s="11">
        <f t="shared" si="1"/>
        <v>0</v>
      </c>
      <c r="I19" s="1">
        <f t="shared" si="2"/>
        <v>-2</v>
      </c>
      <c r="J19" s="6">
        <f t="shared" si="3"/>
        <v>42.8</v>
      </c>
      <c r="K19" s="1" t="s">
        <v>31</v>
      </c>
    </row>
    <row r="20" spans="1:11" ht="12.75">
      <c r="A20" s="23">
        <v>38646</v>
      </c>
      <c r="B20" s="2">
        <v>4.33</v>
      </c>
      <c r="C20" s="3">
        <v>4</v>
      </c>
      <c r="D20" s="3">
        <v>0</v>
      </c>
      <c r="E20" s="3">
        <v>0.2</v>
      </c>
      <c r="F20" s="4">
        <f t="shared" si="0"/>
        <v>1.666</v>
      </c>
      <c r="G20" s="5" t="s">
        <v>3</v>
      </c>
      <c r="H20" s="1">
        <f t="shared" si="1"/>
        <v>17.32</v>
      </c>
      <c r="I20" s="1">
        <f t="shared" si="2"/>
        <v>13.32</v>
      </c>
      <c r="J20" s="6">
        <f t="shared" si="3"/>
        <v>56.12</v>
      </c>
      <c r="K20" s="1" t="s">
        <v>21</v>
      </c>
    </row>
    <row r="21" spans="1:11" ht="12.75">
      <c r="A21" s="23">
        <v>38647</v>
      </c>
      <c r="B21" s="2">
        <v>5.5</v>
      </c>
      <c r="C21" s="3">
        <v>3</v>
      </c>
      <c r="D21" s="3">
        <v>0</v>
      </c>
      <c r="E21" s="3">
        <v>0.2</v>
      </c>
      <c r="F21" s="4">
        <f t="shared" si="0"/>
        <v>1.9</v>
      </c>
      <c r="G21" s="5" t="s">
        <v>3</v>
      </c>
      <c r="H21" s="1">
        <f t="shared" si="1"/>
        <v>16.5</v>
      </c>
      <c r="I21" s="1">
        <f t="shared" si="2"/>
        <v>13.5</v>
      </c>
      <c r="J21" s="6">
        <f t="shared" si="3"/>
        <v>69.62</v>
      </c>
      <c r="K21" s="1" t="s">
        <v>33</v>
      </c>
    </row>
    <row r="22" spans="1:11" ht="12.75">
      <c r="A22" s="23">
        <v>38647</v>
      </c>
      <c r="B22" s="2">
        <v>6</v>
      </c>
      <c r="C22" s="3">
        <v>4</v>
      </c>
      <c r="D22" s="3">
        <v>0</v>
      </c>
      <c r="E22" s="3">
        <v>0.2</v>
      </c>
      <c r="F22" s="4">
        <f t="shared" si="0"/>
        <v>2</v>
      </c>
      <c r="G22" s="5" t="s">
        <v>32</v>
      </c>
      <c r="H22" s="1">
        <f t="shared" si="1"/>
        <v>0</v>
      </c>
      <c r="I22" s="1">
        <f t="shared" si="2"/>
        <v>-4</v>
      </c>
      <c r="J22" s="6">
        <f aca="true" t="shared" si="4" ref="J22:J36">I22+J21</f>
        <v>65.62</v>
      </c>
      <c r="K22" s="1" t="s">
        <v>34</v>
      </c>
    </row>
    <row r="23" spans="1:11" ht="12.75">
      <c r="A23" s="23">
        <v>38648</v>
      </c>
      <c r="B23" s="2">
        <v>8</v>
      </c>
      <c r="C23" s="3">
        <v>2</v>
      </c>
      <c r="D23" s="3">
        <v>2</v>
      </c>
      <c r="E23" s="3">
        <v>0.2</v>
      </c>
      <c r="F23" s="4">
        <f t="shared" si="0"/>
        <v>2.4000000000000004</v>
      </c>
      <c r="G23" s="5" t="s">
        <v>2</v>
      </c>
      <c r="H23" s="1">
        <f aca="true" t="shared" si="5" ref="H23:H36">IF(G23="lost",(0),IF(G23="won",B23*C23+D23*F23,D23*F23))</f>
        <v>0</v>
      </c>
      <c r="I23" s="1">
        <f aca="true" t="shared" si="6" ref="I23:I36">H23-C23-D23</f>
        <v>-4</v>
      </c>
      <c r="J23" s="6">
        <f t="shared" si="4"/>
        <v>61.620000000000005</v>
      </c>
      <c r="K23" s="1" t="s">
        <v>35</v>
      </c>
    </row>
    <row r="24" spans="1:11" ht="12.75">
      <c r="A24" s="23">
        <v>38648</v>
      </c>
      <c r="B24" s="2">
        <v>6</v>
      </c>
      <c r="C24" s="3">
        <v>2</v>
      </c>
      <c r="D24" s="3">
        <v>2</v>
      </c>
      <c r="E24" s="3">
        <v>0.2</v>
      </c>
      <c r="F24" s="4">
        <f t="shared" si="0"/>
        <v>2</v>
      </c>
      <c r="G24" s="5" t="s">
        <v>2</v>
      </c>
      <c r="H24" s="1">
        <f t="shared" si="5"/>
        <v>0</v>
      </c>
      <c r="I24" s="1">
        <f t="shared" si="6"/>
        <v>-4</v>
      </c>
      <c r="J24" s="6">
        <f t="shared" si="4"/>
        <v>57.620000000000005</v>
      </c>
      <c r="K24" s="1" t="s">
        <v>36</v>
      </c>
    </row>
    <row r="25" spans="1:11" ht="12.75">
      <c r="A25" s="23">
        <v>38650</v>
      </c>
      <c r="B25" s="2">
        <v>4.5</v>
      </c>
      <c r="C25" s="3">
        <v>5</v>
      </c>
      <c r="D25" s="3">
        <v>0</v>
      </c>
      <c r="E25" s="3">
        <v>0.2</v>
      </c>
      <c r="F25" s="4">
        <f t="shared" si="0"/>
        <v>1.7000000000000002</v>
      </c>
      <c r="G25" s="5" t="s">
        <v>2</v>
      </c>
      <c r="H25" s="1">
        <f t="shared" si="5"/>
        <v>0</v>
      </c>
      <c r="I25" s="1">
        <f t="shared" si="6"/>
        <v>-5</v>
      </c>
      <c r="J25" s="6">
        <f t="shared" si="4"/>
        <v>52.620000000000005</v>
      </c>
      <c r="K25" s="1" t="s">
        <v>37</v>
      </c>
    </row>
    <row r="26" spans="1:11" ht="12.75">
      <c r="A26" s="23">
        <v>38651</v>
      </c>
      <c r="B26" s="13">
        <v>2.75</v>
      </c>
      <c r="C26" s="3">
        <v>6</v>
      </c>
      <c r="D26" s="3">
        <v>0</v>
      </c>
      <c r="E26" s="3">
        <v>0.2</v>
      </c>
      <c r="F26" s="4">
        <f t="shared" si="0"/>
        <v>1.35</v>
      </c>
      <c r="G26" s="5" t="s">
        <v>3</v>
      </c>
      <c r="H26" s="1">
        <f t="shared" si="5"/>
        <v>16.5</v>
      </c>
      <c r="I26" s="1">
        <f t="shared" si="6"/>
        <v>10.5</v>
      </c>
      <c r="J26" s="6">
        <f t="shared" si="4"/>
        <v>63.120000000000005</v>
      </c>
      <c r="K26" s="1" t="s">
        <v>38</v>
      </c>
    </row>
    <row r="27" spans="1:11" ht="12.75">
      <c r="A27" s="23">
        <v>38652</v>
      </c>
      <c r="B27" s="13">
        <v>2</v>
      </c>
      <c r="C27" s="3">
        <v>10</v>
      </c>
      <c r="D27" s="3">
        <v>0</v>
      </c>
      <c r="E27" s="3">
        <v>0.2</v>
      </c>
      <c r="F27" s="4">
        <f t="shared" si="0"/>
        <v>1.2</v>
      </c>
      <c r="G27" s="5" t="s">
        <v>3</v>
      </c>
      <c r="H27" s="1">
        <f t="shared" si="5"/>
        <v>20</v>
      </c>
      <c r="I27" s="1">
        <f t="shared" si="6"/>
        <v>10</v>
      </c>
      <c r="J27" s="6">
        <f t="shared" si="4"/>
        <v>73.12</v>
      </c>
      <c r="K27" s="1" t="s">
        <v>40</v>
      </c>
    </row>
    <row r="28" spans="1:11" ht="12.75">
      <c r="A28" s="23">
        <v>38653</v>
      </c>
      <c r="B28" s="13">
        <v>10</v>
      </c>
      <c r="C28" s="3">
        <v>3</v>
      </c>
      <c r="D28" s="3">
        <v>3</v>
      </c>
      <c r="E28" s="3">
        <v>0.2</v>
      </c>
      <c r="F28" s="4">
        <f t="shared" si="0"/>
        <v>2.8</v>
      </c>
      <c r="G28" s="5" t="s">
        <v>3</v>
      </c>
      <c r="H28" s="1">
        <f t="shared" si="5"/>
        <v>38.4</v>
      </c>
      <c r="I28" s="1">
        <f t="shared" si="6"/>
        <v>32.4</v>
      </c>
      <c r="J28" s="6">
        <f t="shared" si="4"/>
        <v>105.52000000000001</v>
      </c>
      <c r="K28" s="1" t="s">
        <v>39</v>
      </c>
    </row>
    <row r="29" spans="1:11" ht="12.75">
      <c r="A29" s="23">
        <v>38654</v>
      </c>
      <c r="B29" s="13">
        <v>4.5</v>
      </c>
      <c r="C29" s="3">
        <v>8</v>
      </c>
      <c r="D29" s="3">
        <v>0</v>
      </c>
      <c r="E29" s="3">
        <v>0.2</v>
      </c>
      <c r="F29" s="4">
        <f t="shared" si="0"/>
        <v>1.7000000000000002</v>
      </c>
      <c r="G29" s="5" t="s">
        <v>2</v>
      </c>
      <c r="H29" s="1">
        <f t="shared" si="5"/>
        <v>0</v>
      </c>
      <c r="I29" s="1">
        <f t="shared" si="6"/>
        <v>-8</v>
      </c>
      <c r="J29" s="6">
        <f t="shared" si="4"/>
        <v>97.52000000000001</v>
      </c>
      <c r="K29" s="1" t="s">
        <v>41</v>
      </c>
    </row>
    <row r="30" spans="1:11" ht="12.75">
      <c r="A30" s="23">
        <v>38655</v>
      </c>
      <c r="B30" s="13">
        <v>4.5</v>
      </c>
      <c r="C30" s="3">
        <v>6</v>
      </c>
      <c r="D30" s="3">
        <v>0</v>
      </c>
      <c r="E30" s="3">
        <v>0.2</v>
      </c>
      <c r="F30" s="4">
        <f t="shared" si="0"/>
        <v>1.7000000000000002</v>
      </c>
      <c r="G30" s="5" t="s">
        <v>2</v>
      </c>
      <c r="H30" s="1">
        <f t="shared" si="5"/>
        <v>0</v>
      </c>
      <c r="I30" s="1">
        <f t="shared" si="6"/>
        <v>-6</v>
      </c>
      <c r="J30" s="6">
        <f t="shared" si="4"/>
        <v>91.52000000000001</v>
      </c>
      <c r="K30" s="1" t="s">
        <v>42</v>
      </c>
    </row>
    <row r="31" spans="1:11" ht="12.75">
      <c r="A31" s="23">
        <v>38657</v>
      </c>
      <c r="B31" s="13">
        <v>4</v>
      </c>
      <c r="C31" s="3">
        <v>5</v>
      </c>
      <c r="D31" s="3">
        <v>0</v>
      </c>
      <c r="E31" s="3">
        <v>0.2</v>
      </c>
      <c r="F31" s="4">
        <f t="shared" si="0"/>
        <v>1.6</v>
      </c>
      <c r="G31" s="5" t="s">
        <v>1</v>
      </c>
      <c r="H31" s="1">
        <f t="shared" si="5"/>
        <v>0</v>
      </c>
      <c r="I31" s="1">
        <f t="shared" si="6"/>
        <v>-5</v>
      </c>
      <c r="J31" s="6">
        <f t="shared" si="4"/>
        <v>86.52000000000001</v>
      </c>
      <c r="K31" s="1" t="s">
        <v>43</v>
      </c>
    </row>
    <row r="32" spans="1:11" ht="12.75">
      <c r="A32" s="23">
        <v>38661</v>
      </c>
      <c r="B32" s="13">
        <v>9</v>
      </c>
      <c r="C32" s="3">
        <v>2</v>
      </c>
      <c r="D32" s="3">
        <v>2</v>
      </c>
      <c r="E32" s="3">
        <v>0.2</v>
      </c>
      <c r="F32" s="4">
        <f t="shared" si="0"/>
        <v>2.6</v>
      </c>
      <c r="G32" s="5" t="s">
        <v>3</v>
      </c>
      <c r="H32" s="1">
        <f t="shared" si="5"/>
        <v>23.2</v>
      </c>
      <c r="I32" s="1">
        <f t="shared" si="6"/>
        <v>19.2</v>
      </c>
      <c r="J32" s="6">
        <f t="shared" si="4"/>
        <v>105.72000000000001</v>
      </c>
      <c r="K32" s="1" t="s">
        <v>44</v>
      </c>
    </row>
    <row r="33" spans="1:11" ht="12.75">
      <c r="A33" s="23">
        <v>38661</v>
      </c>
      <c r="B33" s="13">
        <v>9</v>
      </c>
      <c r="C33" s="3">
        <v>2</v>
      </c>
      <c r="D33" s="3">
        <v>2</v>
      </c>
      <c r="E33" s="3">
        <v>0.25</v>
      </c>
      <c r="F33" s="4">
        <f t="shared" si="0"/>
        <v>3</v>
      </c>
      <c r="G33" s="5" t="s">
        <v>2</v>
      </c>
      <c r="H33" s="1">
        <f t="shared" si="5"/>
        <v>0</v>
      </c>
      <c r="I33" s="1">
        <f t="shared" si="6"/>
        <v>-4</v>
      </c>
      <c r="J33" s="6">
        <f t="shared" si="4"/>
        <v>101.72000000000001</v>
      </c>
      <c r="K33" s="1" t="s">
        <v>45</v>
      </c>
    </row>
    <row r="34" spans="1:11" ht="12.75">
      <c r="A34" s="23">
        <v>38662</v>
      </c>
      <c r="B34" s="13">
        <v>3.75</v>
      </c>
      <c r="C34" s="3">
        <v>3</v>
      </c>
      <c r="D34" s="3">
        <v>0</v>
      </c>
      <c r="E34" s="3">
        <v>0.2</v>
      </c>
      <c r="F34" s="4">
        <f t="shared" si="0"/>
        <v>1.55</v>
      </c>
      <c r="G34" s="5" t="s">
        <v>1</v>
      </c>
      <c r="H34" s="1">
        <f t="shared" si="5"/>
        <v>0</v>
      </c>
      <c r="I34" s="1">
        <f t="shared" si="6"/>
        <v>-3</v>
      </c>
      <c r="J34" s="6">
        <f t="shared" si="4"/>
        <v>98.72000000000001</v>
      </c>
      <c r="K34" s="1" t="s">
        <v>46</v>
      </c>
    </row>
    <row r="35" spans="1:11" ht="12.75">
      <c r="A35" s="23">
        <v>38662</v>
      </c>
      <c r="B35" s="13">
        <v>3.5</v>
      </c>
      <c r="C35" s="3">
        <v>3</v>
      </c>
      <c r="D35" s="3">
        <v>0</v>
      </c>
      <c r="E35" s="3">
        <v>0.2</v>
      </c>
      <c r="F35" s="4">
        <f t="shared" si="0"/>
        <v>1.5</v>
      </c>
      <c r="G35" s="5" t="s">
        <v>32</v>
      </c>
      <c r="H35" s="1">
        <f t="shared" si="5"/>
        <v>0</v>
      </c>
      <c r="I35" s="1">
        <f t="shared" si="6"/>
        <v>-3</v>
      </c>
      <c r="J35" s="6">
        <f t="shared" si="4"/>
        <v>95.72000000000001</v>
      </c>
      <c r="K35" s="1" t="s">
        <v>47</v>
      </c>
    </row>
    <row r="36" spans="1:11" ht="12.75">
      <c r="A36" s="23">
        <v>38664</v>
      </c>
      <c r="B36" s="13">
        <v>3.5</v>
      </c>
      <c r="C36" s="3">
        <v>8</v>
      </c>
      <c r="D36" s="3">
        <v>0</v>
      </c>
      <c r="E36" s="3">
        <v>0.2</v>
      </c>
      <c r="F36" s="4">
        <f t="shared" si="0"/>
        <v>1.5</v>
      </c>
      <c r="G36" s="5" t="s">
        <v>3</v>
      </c>
      <c r="H36" s="1">
        <f t="shared" si="5"/>
        <v>28</v>
      </c>
      <c r="I36" s="1">
        <f t="shared" si="6"/>
        <v>20</v>
      </c>
      <c r="J36" s="6">
        <f t="shared" si="4"/>
        <v>115.72000000000001</v>
      </c>
      <c r="K36" s="1" t="s">
        <v>20</v>
      </c>
    </row>
    <row r="37" spans="1:11" ht="12.75">
      <c r="A37" s="23">
        <v>38666</v>
      </c>
      <c r="B37" s="13">
        <v>4</v>
      </c>
      <c r="C37" s="3">
        <v>4</v>
      </c>
      <c r="D37" s="3">
        <v>0</v>
      </c>
      <c r="E37" s="3">
        <v>0.2</v>
      </c>
      <c r="F37" s="4">
        <f aca="true" t="shared" si="7" ref="F37:F125">(B37-1)*E37+1</f>
        <v>1.6</v>
      </c>
      <c r="G37" s="5" t="s">
        <v>2</v>
      </c>
      <c r="H37" s="1">
        <f aca="true" t="shared" si="8" ref="H37:H77">IF(G37="lost",(0),IF(G37="won",B37*C37+D37*F37,D37*F37))</f>
        <v>0</v>
      </c>
      <c r="I37" s="1">
        <f aca="true" t="shared" si="9" ref="I37:I77">H37-C37-D37</f>
        <v>-4</v>
      </c>
      <c r="J37" s="6">
        <f aca="true" t="shared" si="10" ref="J37:J46">I37+J36</f>
        <v>111.72000000000001</v>
      </c>
      <c r="K37" s="1" t="s">
        <v>48</v>
      </c>
    </row>
    <row r="38" spans="1:11" ht="12.75">
      <c r="A38" s="23">
        <v>38667</v>
      </c>
      <c r="B38" s="13">
        <v>4.5</v>
      </c>
      <c r="C38" s="3">
        <v>3</v>
      </c>
      <c r="D38" s="3">
        <v>0</v>
      </c>
      <c r="E38" s="3">
        <v>0.2</v>
      </c>
      <c r="F38" s="4">
        <f t="shared" si="7"/>
        <v>1.7000000000000002</v>
      </c>
      <c r="G38" s="5" t="s">
        <v>32</v>
      </c>
      <c r="H38" s="1">
        <f t="shared" si="8"/>
        <v>0</v>
      </c>
      <c r="I38" s="1">
        <f t="shared" si="9"/>
        <v>-3</v>
      </c>
      <c r="J38" s="6">
        <f t="shared" si="10"/>
        <v>108.72000000000001</v>
      </c>
      <c r="K38" s="1" t="s">
        <v>49</v>
      </c>
    </row>
    <row r="39" spans="1:11" ht="12.75">
      <c r="A39" s="23">
        <v>38667</v>
      </c>
      <c r="B39" s="13">
        <v>3</v>
      </c>
      <c r="C39" s="3">
        <v>6</v>
      </c>
      <c r="D39" s="3">
        <v>0</v>
      </c>
      <c r="E39" s="3">
        <v>0.2</v>
      </c>
      <c r="F39" s="4">
        <f t="shared" si="7"/>
        <v>1.4</v>
      </c>
      <c r="G39" s="5" t="s">
        <v>1</v>
      </c>
      <c r="H39" s="1">
        <f t="shared" si="8"/>
        <v>0</v>
      </c>
      <c r="I39" s="1">
        <f t="shared" si="9"/>
        <v>-6</v>
      </c>
      <c r="J39" s="6">
        <f>I39+J38</f>
        <v>102.72000000000001</v>
      </c>
      <c r="K39" s="1" t="s">
        <v>33</v>
      </c>
    </row>
    <row r="40" spans="1:11" ht="12.75">
      <c r="A40" s="23">
        <v>38668</v>
      </c>
      <c r="B40" s="13">
        <v>6.5</v>
      </c>
      <c r="C40" s="3">
        <v>2</v>
      </c>
      <c r="D40" s="3">
        <v>0</v>
      </c>
      <c r="E40" s="3">
        <v>0.2</v>
      </c>
      <c r="F40" s="4">
        <f t="shared" si="7"/>
        <v>2.1</v>
      </c>
      <c r="G40" s="5" t="s">
        <v>2</v>
      </c>
      <c r="H40" s="1">
        <f t="shared" si="8"/>
        <v>0</v>
      </c>
      <c r="I40" s="1">
        <f t="shared" si="9"/>
        <v>-2</v>
      </c>
      <c r="J40" s="6">
        <f t="shared" si="10"/>
        <v>100.72000000000001</v>
      </c>
      <c r="K40" s="1" t="s">
        <v>50</v>
      </c>
    </row>
    <row r="41" spans="1:11" ht="12.75">
      <c r="A41" s="23">
        <v>38668</v>
      </c>
      <c r="B41" s="13">
        <v>5.5</v>
      </c>
      <c r="C41" s="3">
        <v>3</v>
      </c>
      <c r="D41" s="3">
        <v>0</v>
      </c>
      <c r="E41" s="3">
        <v>0.2</v>
      </c>
      <c r="F41" s="4">
        <f t="shared" si="7"/>
        <v>1.9</v>
      </c>
      <c r="G41" s="5" t="s">
        <v>1</v>
      </c>
      <c r="H41" s="1">
        <f t="shared" si="8"/>
        <v>0</v>
      </c>
      <c r="I41" s="1">
        <f t="shared" si="9"/>
        <v>-3</v>
      </c>
      <c r="J41" s="6">
        <f t="shared" si="10"/>
        <v>97.72000000000001</v>
      </c>
      <c r="K41" s="1" t="s">
        <v>51</v>
      </c>
    </row>
    <row r="42" spans="1:11" ht="12.75">
      <c r="A42" s="23">
        <v>38668</v>
      </c>
      <c r="B42" s="13">
        <v>6.5</v>
      </c>
      <c r="C42" s="3">
        <v>3</v>
      </c>
      <c r="D42" s="3">
        <v>0</v>
      </c>
      <c r="E42" s="3">
        <v>0.2</v>
      </c>
      <c r="F42" s="4">
        <f t="shared" si="7"/>
        <v>2.1</v>
      </c>
      <c r="G42" s="5" t="s">
        <v>32</v>
      </c>
      <c r="H42" s="1">
        <f t="shared" si="8"/>
        <v>0</v>
      </c>
      <c r="I42" s="1">
        <f t="shared" si="9"/>
        <v>-3</v>
      </c>
      <c r="J42" s="6">
        <f t="shared" si="10"/>
        <v>94.72000000000001</v>
      </c>
      <c r="K42" s="1" t="s">
        <v>52</v>
      </c>
    </row>
    <row r="43" spans="1:11" ht="12.75">
      <c r="A43" s="23">
        <v>38670</v>
      </c>
      <c r="B43" s="13">
        <v>2.75</v>
      </c>
      <c r="C43" s="3">
        <v>8</v>
      </c>
      <c r="D43" s="3">
        <v>0</v>
      </c>
      <c r="E43" s="3">
        <v>0.2</v>
      </c>
      <c r="F43" s="4">
        <f t="shared" si="7"/>
        <v>1.35</v>
      </c>
      <c r="G43" s="5" t="s">
        <v>2</v>
      </c>
      <c r="H43" s="1">
        <f t="shared" si="8"/>
        <v>0</v>
      </c>
      <c r="I43" s="1">
        <f t="shared" si="9"/>
        <v>-8</v>
      </c>
      <c r="J43" s="6">
        <f t="shared" si="10"/>
        <v>86.72000000000001</v>
      </c>
      <c r="K43" s="1" t="s">
        <v>53</v>
      </c>
    </row>
    <row r="44" spans="1:11" ht="12.75">
      <c r="A44" s="23">
        <v>38673</v>
      </c>
      <c r="B44" s="13">
        <v>5.5</v>
      </c>
      <c r="C44" s="3">
        <v>5</v>
      </c>
      <c r="D44" s="3">
        <v>0</v>
      </c>
      <c r="E44" s="3">
        <v>0.2</v>
      </c>
      <c r="F44" s="4">
        <f t="shared" si="7"/>
        <v>1.9</v>
      </c>
      <c r="G44" s="5" t="s">
        <v>3</v>
      </c>
      <c r="H44" s="1">
        <f t="shared" si="8"/>
        <v>27.5</v>
      </c>
      <c r="I44" s="1">
        <f t="shared" si="9"/>
        <v>22.5</v>
      </c>
      <c r="J44" s="6">
        <f t="shared" si="10"/>
        <v>109.22000000000001</v>
      </c>
      <c r="K44" s="1" t="s">
        <v>54</v>
      </c>
    </row>
    <row r="45" spans="1:11" ht="12.75">
      <c r="A45" s="23">
        <v>38674</v>
      </c>
      <c r="B45" s="13">
        <v>6</v>
      </c>
      <c r="C45" s="3">
        <v>4</v>
      </c>
      <c r="D45" s="3">
        <v>4</v>
      </c>
      <c r="E45" s="3">
        <v>0.2</v>
      </c>
      <c r="F45" s="4">
        <f t="shared" si="7"/>
        <v>2</v>
      </c>
      <c r="G45" s="5" t="s">
        <v>2</v>
      </c>
      <c r="H45" s="1">
        <f t="shared" si="8"/>
        <v>0</v>
      </c>
      <c r="I45" s="1">
        <f t="shared" si="9"/>
        <v>-8</v>
      </c>
      <c r="J45" s="6">
        <f t="shared" si="10"/>
        <v>101.22000000000001</v>
      </c>
      <c r="K45" s="1" t="s">
        <v>55</v>
      </c>
    </row>
    <row r="46" spans="1:11" ht="12.75">
      <c r="A46" s="23">
        <v>38675</v>
      </c>
      <c r="B46" s="13">
        <v>10</v>
      </c>
      <c r="C46" s="3">
        <v>3</v>
      </c>
      <c r="D46" s="3">
        <v>3</v>
      </c>
      <c r="E46" s="3">
        <v>0.25</v>
      </c>
      <c r="F46" s="4">
        <f t="shared" si="7"/>
        <v>3.25</v>
      </c>
      <c r="G46" s="5" t="s">
        <v>32</v>
      </c>
      <c r="H46" s="1">
        <f t="shared" si="8"/>
        <v>9.75</v>
      </c>
      <c r="I46" s="1">
        <f t="shared" si="9"/>
        <v>3.75</v>
      </c>
      <c r="J46" s="6">
        <f t="shared" si="10"/>
        <v>104.97000000000001</v>
      </c>
      <c r="K46" s="1" t="s">
        <v>56</v>
      </c>
    </row>
    <row r="47" spans="1:11" ht="12.75">
      <c r="A47" s="23">
        <v>38675</v>
      </c>
      <c r="B47" s="13">
        <v>3.75</v>
      </c>
      <c r="C47" s="3">
        <v>4</v>
      </c>
      <c r="D47" s="3">
        <v>0</v>
      </c>
      <c r="E47" s="3">
        <v>0.2</v>
      </c>
      <c r="F47" s="4">
        <f t="shared" si="7"/>
        <v>1.55</v>
      </c>
      <c r="G47" s="5" t="s">
        <v>57</v>
      </c>
      <c r="H47" s="1">
        <f t="shared" si="8"/>
        <v>0</v>
      </c>
      <c r="I47" s="1">
        <f t="shared" si="9"/>
        <v>-4</v>
      </c>
      <c r="J47" s="6">
        <f>I47+J46</f>
        <v>100.97000000000001</v>
      </c>
      <c r="K47" s="1" t="s">
        <v>58</v>
      </c>
    </row>
    <row r="48" spans="1:11" ht="12.75">
      <c r="A48" s="23">
        <v>38676</v>
      </c>
      <c r="B48" s="13">
        <v>11</v>
      </c>
      <c r="C48" s="3">
        <v>3</v>
      </c>
      <c r="D48" s="3">
        <v>3</v>
      </c>
      <c r="E48" s="3">
        <v>0.25</v>
      </c>
      <c r="F48" s="4">
        <f t="shared" si="7"/>
        <v>3.5</v>
      </c>
      <c r="G48" s="5" t="s">
        <v>3</v>
      </c>
      <c r="H48" s="1">
        <f t="shared" si="8"/>
        <v>43.5</v>
      </c>
      <c r="I48" s="1">
        <f t="shared" si="9"/>
        <v>37.5</v>
      </c>
      <c r="J48" s="6">
        <f aca="true" t="shared" si="11" ref="J48:J89">I48+J47</f>
        <v>138.47000000000003</v>
      </c>
      <c r="K48" s="1" t="s">
        <v>59</v>
      </c>
    </row>
    <row r="49" spans="1:11" ht="12.75">
      <c r="A49" s="23">
        <v>38676</v>
      </c>
      <c r="B49" s="13">
        <v>7</v>
      </c>
      <c r="C49" s="3">
        <v>4</v>
      </c>
      <c r="D49" s="3">
        <v>0</v>
      </c>
      <c r="E49" s="3">
        <v>0.25</v>
      </c>
      <c r="F49" s="4">
        <f t="shared" si="7"/>
        <v>2.5</v>
      </c>
      <c r="G49" s="5" t="s">
        <v>57</v>
      </c>
      <c r="H49" s="1">
        <f t="shared" si="8"/>
        <v>0</v>
      </c>
      <c r="I49" s="1">
        <f t="shared" si="9"/>
        <v>-4</v>
      </c>
      <c r="J49" s="6">
        <f t="shared" si="11"/>
        <v>134.47000000000003</v>
      </c>
      <c r="K49" s="1" t="s">
        <v>60</v>
      </c>
    </row>
    <row r="50" spans="1:11" ht="12.75">
      <c r="A50" s="23">
        <v>38678</v>
      </c>
      <c r="B50" s="13">
        <v>5.5</v>
      </c>
      <c r="C50" s="3">
        <v>2</v>
      </c>
      <c r="D50" s="3">
        <v>0</v>
      </c>
      <c r="E50" s="3">
        <v>0.2</v>
      </c>
      <c r="F50" s="4">
        <f t="shared" si="7"/>
        <v>1.9</v>
      </c>
      <c r="G50" s="5" t="s">
        <v>3</v>
      </c>
      <c r="H50" s="1">
        <f t="shared" si="8"/>
        <v>11</v>
      </c>
      <c r="I50" s="1">
        <f t="shared" si="9"/>
        <v>9</v>
      </c>
      <c r="J50" s="6">
        <f t="shared" si="11"/>
        <v>143.47000000000003</v>
      </c>
      <c r="K50" s="1" t="s">
        <v>61</v>
      </c>
    </row>
    <row r="51" spans="1:11" ht="12.75">
      <c r="A51" s="23">
        <v>38678</v>
      </c>
      <c r="B51" s="13">
        <v>7.5</v>
      </c>
      <c r="C51" s="3">
        <v>2</v>
      </c>
      <c r="D51" s="3">
        <v>2</v>
      </c>
      <c r="E51" s="3">
        <v>0.2</v>
      </c>
      <c r="F51" s="4">
        <f t="shared" si="7"/>
        <v>2.3</v>
      </c>
      <c r="G51" s="5" t="s">
        <v>2</v>
      </c>
      <c r="H51" s="1">
        <f t="shared" si="8"/>
        <v>0</v>
      </c>
      <c r="I51" s="1">
        <f t="shared" si="9"/>
        <v>-4</v>
      </c>
      <c r="J51" s="6">
        <f t="shared" si="11"/>
        <v>139.47000000000003</v>
      </c>
      <c r="K51" s="1" t="s">
        <v>62</v>
      </c>
    </row>
    <row r="52" spans="1:11" ht="12.75">
      <c r="A52" s="23">
        <v>38679</v>
      </c>
      <c r="B52" s="13">
        <v>7.5</v>
      </c>
      <c r="C52" s="3">
        <v>3</v>
      </c>
      <c r="D52" s="3">
        <v>3</v>
      </c>
      <c r="E52" s="3">
        <v>0.2</v>
      </c>
      <c r="F52" s="4">
        <f t="shared" si="7"/>
        <v>2.3</v>
      </c>
      <c r="G52" s="5" t="s">
        <v>2</v>
      </c>
      <c r="H52" s="1">
        <f t="shared" si="8"/>
        <v>0</v>
      </c>
      <c r="I52" s="1">
        <f t="shared" si="9"/>
        <v>-6</v>
      </c>
      <c r="J52" s="6">
        <f t="shared" si="11"/>
        <v>133.47000000000003</v>
      </c>
      <c r="K52" s="1" t="s">
        <v>63</v>
      </c>
    </row>
    <row r="53" spans="1:11" ht="12.75">
      <c r="A53" s="23">
        <v>38680</v>
      </c>
      <c r="B53" s="13">
        <v>2.25</v>
      </c>
      <c r="C53" s="3">
        <v>8</v>
      </c>
      <c r="D53" s="3">
        <v>0</v>
      </c>
      <c r="E53" s="3">
        <v>0.2</v>
      </c>
      <c r="F53" s="4">
        <f t="shared" si="7"/>
        <v>1.25</v>
      </c>
      <c r="G53" s="5" t="s">
        <v>3</v>
      </c>
      <c r="H53" s="1">
        <f t="shared" si="8"/>
        <v>18</v>
      </c>
      <c r="I53" s="1">
        <f t="shared" si="9"/>
        <v>10</v>
      </c>
      <c r="J53" s="6">
        <f t="shared" si="11"/>
        <v>143.47000000000003</v>
      </c>
      <c r="K53" s="1" t="s">
        <v>64</v>
      </c>
    </row>
    <row r="54" spans="1:11" ht="12.75">
      <c r="A54" s="23">
        <v>38680</v>
      </c>
      <c r="B54" s="13">
        <v>6.5</v>
      </c>
      <c r="C54" s="3">
        <v>2</v>
      </c>
      <c r="D54" s="3">
        <v>0</v>
      </c>
      <c r="E54" s="3">
        <v>0.2</v>
      </c>
      <c r="F54" s="4">
        <f t="shared" si="7"/>
        <v>2.1</v>
      </c>
      <c r="G54" s="5" t="s">
        <v>32</v>
      </c>
      <c r="H54" s="1">
        <f t="shared" si="8"/>
        <v>0</v>
      </c>
      <c r="I54" s="1">
        <f t="shared" si="9"/>
        <v>-2</v>
      </c>
      <c r="J54" s="6">
        <f t="shared" si="11"/>
        <v>141.47000000000003</v>
      </c>
      <c r="K54" s="1" t="s">
        <v>65</v>
      </c>
    </row>
    <row r="55" spans="1:11" ht="12.75">
      <c r="A55" s="23">
        <v>38681</v>
      </c>
      <c r="B55" s="13">
        <v>26</v>
      </c>
      <c r="C55" s="3">
        <v>1</v>
      </c>
      <c r="D55" s="3">
        <v>1</v>
      </c>
      <c r="E55" s="3">
        <v>0.2</v>
      </c>
      <c r="F55" s="4">
        <f t="shared" si="7"/>
        <v>6</v>
      </c>
      <c r="G55" s="5" t="s">
        <v>2</v>
      </c>
      <c r="H55" s="1">
        <f t="shared" si="8"/>
        <v>0</v>
      </c>
      <c r="I55" s="1">
        <f t="shared" si="9"/>
        <v>-2</v>
      </c>
      <c r="J55" s="6">
        <f t="shared" si="11"/>
        <v>139.47000000000003</v>
      </c>
      <c r="K55" s="1" t="s">
        <v>66</v>
      </c>
    </row>
    <row r="56" spans="1:11" ht="12.75">
      <c r="A56" s="23">
        <v>38681</v>
      </c>
      <c r="B56" s="13">
        <v>2.75</v>
      </c>
      <c r="C56" s="3">
        <v>8</v>
      </c>
      <c r="D56" s="3">
        <v>0</v>
      </c>
      <c r="E56" s="3">
        <v>0.2</v>
      </c>
      <c r="F56" s="4">
        <f t="shared" si="7"/>
        <v>1.35</v>
      </c>
      <c r="G56" s="5" t="s">
        <v>3</v>
      </c>
      <c r="H56" s="1">
        <f t="shared" si="8"/>
        <v>22</v>
      </c>
      <c r="I56" s="1">
        <f t="shared" si="9"/>
        <v>14</v>
      </c>
      <c r="J56" s="6">
        <f t="shared" si="11"/>
        <v>153.47000000000003</v>
      </c>
      <c r="K56" s="1" t="s">
        <v>67</v>
      </c>
    </row>
    <row r="57" spans="1:11" ht="12.75">
      <c r="A57" s="23">
        <v>38682</v>
      </c>
      <c r="B57" s="13">
        <v>2.75</v>
      </c>
      <c r="C57" s="3">
        <v>4</v>
      </c>
      <c r="D57" s="3">
        <v>0</v>
      </c>
      <c r="E57" s="3">
        <v>0.2</v>
      </c>
      <c r="F57" s="4">
        <f t="shared" si="7"/>
        <v>1.35</v>
      </c>
      <c r="G57" s="5" t="s">
        <v>3</v>
      </c>
      <c r="H57" s="1">
        <f t="shared" si="8"/>
        <v>11</v>
      </c>
      <c r="I57" s="1">
        <f t="shared" si="9"/>
        <v>7</v>
      </c>
      <c r="J57" s="6">
        <f t="shared" si="11"/>
        <v>160.47000000000003</v>
      </c>
      <c r="K57" s="1" t="s">
        <v>68</v>
      </c>
    </row>
    <row r="58" spans="1:11" ht="12.75">
      <c r="A58" s="23">
        <v>38682</v>
      </c>
      <c r="B58" s="13">
        <v>3.75</v>
      </c>
      <c r="C58" s="3">
        <v>4</v>
      </c>
      <c r="D58" s="3">
        <v>0</v>
      </c>
      <c r="E58" s="3">
        <v>0.2</v>
      </c>
      <c r="F58" s="4">
        <f t="shared" si="7"/>
        <v>1.55</v>
      </c>
      <c r="G58" s="5" t="s">
        <v>1</v>
      </c>
      <c r="H58" s="1">
        <f t="shared" si="8"/>
        <v>0</v>
      </c>
      <c r="I58" s="1">
        <f t="shared" si="9"/>
        <v>-4</v>
      </c>
      <c r="J58" s="6">
        <f t="shared" si="11"/>
        <v>156.47000000000003</v>
      </c>
      <c r="K58" s="1" t="s">
        <v>69</v>
      </c>
    </row>
    <row r="59" spans="1:11" ht="12.75">
      <c r="A59" s="23">
        <v>38683</v>
      </c>
      <c r="B59" s="13">
        <v>3.5</v>
      </c>
      <c r="C59" s="3">
        <v>8</v>
      </c>
      <c r="D59" s="3">
        <v>0</v>
      </c>
      <c r="E59" s="3">
        <v>0.2</v>
      </c>
      <c r="F59" s="4">
        <f t="shared" si="7"/>
        <v>1.5</v>
      </c>
      <c r="G59" s="5" t="s">
        <v>3</v>
      </c>
      <c r="H59" s="1">
        <f t="shared" si="8"/>
        <v>28</v>
      </c>
      <c r="I59" s="1">
        <f t="shared" si="9"/>
        <v>20</v>
      </c>
      <c r="J59" s="6">
        <f t="shared" si="11"/>
        <v>176.47000000000003</v>
      </c>
      <c r="K59" s="1" t="s">
        <v>70</v>
      </c>
    </row>
    <row r="60" spans="1:11" ht="12.75">
      <c r="A60" s="23">
        <v>38684</v>
      </c>
      <c r="B60" s="13">
        <v>4.5</v>
      </c>
      <c r="C60" s="3">
        <v>6</v>
      </c>
      <c r="D60" s="3">
        <v>0</v>
      </c>
      <c r="E60" s="3">
        <v>0.2</v>
      </c>
      <c r="F60" s="4">
        <f t="shared" si="7"/>
        <v>1.7000000000000002</v>
      </c>
      <c r="G60" s="5" t="s">
        <v>2</v>
      </c>
      <c r="H60" s="1">
        <f t="shared" si="8"/>
        <v>0</v>
      </c>
      <c r="I60" s="1">
        <f t="shared" si="9"/>
        <v>-6</v>
      </c>
      <c r="J60" s="6">
        <f t="shared" si="11"/>
        <v>170.47000000000003</v>
      </c>
      <c r="K60" s="1" t="s">
        <v>71</v>
      </c>
    </row>
    <row r="61" spans="1:11" ht="12.75">
      <c r="A61" s="23">
        <v>38685</v>
      </c>
      <c r="B61" s="13">
        <v>2.75</v>
      </c>
      <c r="C61" s="3">
        <v>8</v>
      </c>
      <c r="D61" s="3">
        <v>0</v>
      </c>
      <c r="E61" s="3">
        <v>0.2</v>
      </c>
      <c r="F61" s="4">
        <f t="shared" si="7"/>
        <v>1.35</v>
      </c>
      <c r="G61" s="5" t="s">
        <v>2</v>
      </c>
      <c r="H61" s="1">
        <f t="shared" si="8"/>
        <v>0</v>
      </c>
      <c r="I61" s="1">
        <f t="shared" si="9"/>
        <v>-8</v>
      </c>
      <c r="J61" s="6">
        <f t="shared" si="11"/>
        <v>162.47000000000003</v>
      </c>
      <c r="K61" s="1" t="s">
        <v>72</v>
      </c>
    </row>
    <row r="62" spans="1:11" ht="12.75">
      <c r="A62" s="23">
        <v>38686</v>
      </c>
      <c r="B62" s="13">
        <v>3.75</v>
      </c>
      <c r="C62" s="3">
        <v>6</v>
      </c>
      <c r="D62" s="3">
        <v>0</v>
      </c>
      <c r="E62" s="3">
        <v>0.2</v>
      </c>
      <c r="F62" s="4">
        <f t="shared" si="7"/>
        <v>1.55</v>
      </c>
      <c r="G62" s="5" t="s">
        <v>2</v>
      </c>
      <c r="H62" s="1">
        <f t="shared" si="8"/>
        <v>0</v>
      </c>
      <c r="I62" s="1">
        <f t="shared" si="9"/>
        <v>-6</v>
      </c>
      <c r="J62" s="6">
        <f t="shared" si="11"/>
        <v>156.47000000000003</v>
      </c>
      <c r="K62" s="1" t="s">
        <v>73</v>
      </c>
    </row>
    <row r="63" spans="1:11" ht="12.75">
      <c r="A63" s="23">
        <v>38686</v>
      </c>
      <c r="B63" s="13">
        <v>11</v>
      </c>
      <c r="C63" s="3">
        <v>1</v>
      </c>
      <c r="D63" s="3">
        <v>0</v>
      </c>
      <c r="E63" s="3">
        <v>0.2</v>
      </c>
      <c r="F63" s="4">
        <f t="shared" si="7"/>
        <v>3</v>
      </c>
      <c r="G63" s="5" t="s">
        <v>2</v>
      </c>
      <c r="H63" s="1">
        <f t="shared" si="8"/>
        <v>0</v>
      </c>
      <c r="I63" s="1">
        <f t="shared" si="9"/>
        <v>-1</v>
      </c>
      <c r="J63" s="6">
        <f t="shared" si="11"/>
        <v>155.47000000000003</v>
      </c>
      <c r="K63" s="1" t="s">
        <v>74</v>
      </c>
    </row>
    <row r="64" spans="1:11" ht="12.75">
      <c r="A64" s="23">
        <v>38687</v>
      </c>
      <c r="B64" s="13">
        <v>6</v>
      </c>
      <c r="C64" s="3">
        <v>6</v>
      </c>
      <c r="D64" s="3">
        <v>0</v>
      </c>
      <c r="E64" s="3">
        <v>0.2</v>
      </c>
      <c r="F64" s="4">
        <f t="shared" si="7"/>
        <v>2</v>
      </c>
      <c r="G64" s="5" t="s">
        <v>3</v>
      </c>
      <c r="H64" s="1">
        <f t="shared" si="8"/>
        <v>36</v>
      </c>
      <c r="I64" s="1">
        <f t="shared" si="9"/>
        <v>30</v>
      </c>
      <c r="J64" s="6">
        <f t="shared" si="11"/>
        <v>185.47000000000003</v>
      </c>
      <c r="K64" s="1" t="s">
        <v>75</v>
      </c>
    </row>
    <row r="65" spans="1:11" ht="12.75">
      <c r="A65" s="23">
        <v>38688</v>
      </c>
      <c r="B65" s="13">
        <v>3.5</v>
      </c>
      <c r="C65" s="3">
        <v>5</v>
      </c>
      <c r="D65" s="3">
        <v>0</v>
      </c>
      <c r="E65" s="3">
        <v>0.2</v>
      </c>
      <c r="F65" s="4">
        <f t="shared" si="7"/>
        <v>1.5</v>
      </c>
      <c r="G65" s="5" t="s">
        <v>2</v>
      </c>
      <c r="H65" s="1">
        <f t="shared" si="8"/>
        <v>0</v>
      </c>
      <c r="I65" s="1">
        <f t="shared" si="9"/>
        <v>-5</v>
      </c>
      <c r="J65" s="6">
        <f t="shared" si="11"/>
        <v>180.47000000000003</v>
      </c>
      <c r="K65" s="1" t="s">
        <v>76</v>
      </c>
    </row>
    <row r="66" spans="1:11" ht="12.75">
      <c r="A66" s="23">
        <v>38688</v>
      </c>
      <c r="B66" s="13">
        <v>9</v>
      </c>
      <c r="C66" s="3">
        <v>2</v>
      </c>
      <c r="D66" s="3">
        <v>0</v>
      </c>
      <c r="E66" s="3">
        <v>0.2</v>
      </c>
      <c r="F66" s="4">
        <f t="shared" si="7"/>
        <v>2.6</v>
      </c>
      <c r="G66" s="5" t="s">
        <v>2</v>
      </c>
      <c r="H66" s="1">
        <f t="shared" si="8"/>
        <v>0</v>
      </c>
      <c r="I66" s="1">
        <f t="shared" si="9"/>
        <v>-2</v>
      </c>
      <c r="J66" s="6">
        <f t="shared" si="11"/>
        <v>178.47000000000003</v>
      </c>
      <c r="K66" s="1" t="s">
        <v>77</v>
      </c>
    </row>
    <row r="67" spans="1:11" ht="12.75">
      <c r="A67" s="23">
        <v>38689</v>
      </c>
      <c r="B67" s="13">
        <v>4.5</v>
      </c>
      <c r="C67" s="3">
        <v>4</v>
      </c>
      <c r="D67" s="3">
        <v>0</v>
      </c>
      <c r="E67" s="3">
        <v>0.2</v>
      </c>
      <c r="F67" s="4">
        <f t="shared" si="7"/>
        <v>1.7000000000000002</v>
      </c>
      <c r="G67" s="5" t="s">
        <v>1</v>
      </c>
      <c r="H67" s="1">
        <f t="shared" si="8"/>
        <v>0</v>
      </c>
      <c r="I67" s="1">
        <f t="shared" si="9"/>
        <v>-4</v>
      </c>
      <c r="J67" s="6">
        <f t="shared" si="11"/>
        <v>174.47000000000003</v>
      </c>
      <c r="K67" s="1" t="s">
        <v>96</v>
      </c>
    </row>
    <row r="68" spans="1:11" ht="12.75">
      <c r="A68" s="23">
        <v>38689</v>
      </c>
      <c r="B68" s="13">
        <v>3.5</v>
      </c>
      <c r="C68" s="3">
        <v>5</v>
      </c>
      <c r="D68" s="3">
        <v>0</v>
      </c>
      <c r="E68" s="3">
        <v>0.2</v>
      </c>
      <c r="F68" s="4">
        <f t="shared" si="7"/>
        <v>1.5</v>
      </c>
      <c r="G68" s="5" t="s">
        <v>1</v>
      </c>
      <c r="H68" s="1">
        <f t="shared" si="8"/>
        <v>0</v>
      </c>
      <c r="I68" s="1">
        <f t="shared" si="9"/>
        <v>-5</v>
      </c>
      <c r="J68" s="6">
        <f t="shared" si="11"/>
        <v>169.47000000000003</v>
      </c>
      <c r="K68" s="1" t="s">
        <v>54</v>
      </c>
    </row>
    <row r="69" spans="1:11" ht="12.75">
      <c r="A69" s="23">
        <v>38690</v>
      </c>
      <c r="B69" s="13">
        <v>5</v>
      </c>
      <c r="C69" s="3">
        <v>5</v>
      </c>
      <c r="D69" s="3">
        <v>0</v>
      </c>
      <c r="E69" s="3">
        <v>0.2</v>
      </c>
      <c r="F69" s="4">
        <f t="shared" si="7"/>
        <v>1.8</v>
      </c>
      <c r="G69" s="5" t="s">
        <v>57</v>
      </c>
      <c r="H69" s="1">
        <f t="shared" si="8"/>
        <v>0</v>
      </c>
      <c r="I69" s="1">
        <f t="shared" si="9"/>
        <v>-5</v>
      </c>
      <c r="J69" s="6">
        <f t="shared" si="11"/>
        <v>164.47000000000003</v>
      </c>
      <c r="K69" s="1" t="s">
        <v>78</v>
      </c>
    </row>
    <row r="70" spans="1:11" ht="12.75">
      <c r="A70" s="23">
        <v>38690</v>
      </c>
      <c r="B70" s="13">
        <v>9</v>
      </c>
      <c r="C70" s="3">
        <v>2</v>
      </c>
      <c r="D70" s="3">
        <v>0</v>
      </c>
      <c r="E70" s="3">
        <v>0.25</v>
      </c>
      <c r="F70" s="4">
        <f t="shared" si="7"/>
        <v>3</v>
      </c>
      <c r="G70" s="5" t="s">
        <v>2</v>
      </c>
      <c r="H70" s="1">
        <f t="shared" si="8"/>
        <v>0</v>
      </c>
      <c r="I70" s="1">
        <f t="shared" si="9"/>
        <v>-2</v>
      </c>
      <c r="J70" s="6">
        <f t="shared" si="11"/>
        <v>162.47000000000003</v>
      </c>
      <c r="K70" s="1" t="s">
        <v>60</v>
      </c>
    </row>
    <row r="71" spans="1:11" ht="12.75">
      <c r="A71" s="23">
        <v>38692</v>
      </c>
      <c r="B71" s="13">
        <v>5</v>
      </c>
      <c r="C71" s="3">
        <v>4</v>
      </c>
      <c r="D71" s="3">
        <v>4</v>
      </c>
      <c r="E71" s="3">
        <v>0.2</v>
      </c>
      <c r="F71" s="4">
        <f t="shared" si="7"/>
        <v>1.8</v>
      </c>
      <c r="G71" s="5" t="s">
        <v>32</v>
      </c>
      <c r="H71" s="1">
        <f t="shared" si="8"/>
        <v>7.2</v>
      </c>
      <c r="I71" s="1">
        <f t="shared" si="9"/>
        <v>-0.7999999999999998</v>
      </c>
      <c r="J71" s="6">
        <f t="shared" si="11"/>
        <v>161.67000000000002</v>
      </c>
      <c r="K71" s="1" t="s">
        <v>79</v>
      </c>
    </row>
    <row r="72" spans="1:11" ht="12.75">
      <c r="A72" s="23">
        <v>38694</v>
      </c>
      <c r="B72" s="13">
        <v>7</v>
      </c>
      <c r="C72" s="3">
        <v>2</v>
      </c>
      <c r="D72" s="3">
        <v>0</v>
      </c>
      <c r="E72" s="3">
        <v>0.2</v>
      </c>
      <c r="F72" s="4">
        <f t="shared" si="7"/>
        <v>2.2</v>
      </c>
      <c r="G72" s="5" t="s">
        <v>3</v>
      </c>
      <c r="H72" s="1">
        <f t="shared" si="8"/>
        <v>14</v>
      </c>
      <c r="I72" s="1">
        <f t="shared" si="9"/>
        <v>12</v>
      </c>
      <c r="J72" s="6">
        <f t="shared" si="11"/>
        <v>173.67000000000002</v>
      </c>
      <c r="K72" s="1" t="s">
        <v>80</v>
      </c>
    </row>
    <row r="73" spans="1:11" ht="12.75">
      <c r="A73" s="23">
        <v>38694</v>
      </c>
      <c r="B73" s="13">
        <v>7</v>
      </c>
      <c r="C73" s="3">
        <v>4</v>
      </c>
      <c r="D73" s="3">
        <v>4</v>
      </c>
      <c r="E73" s="3">
        <v>0.2</v>
      </c>
      <c r="F73" s="4">
        <f t="shared" si="7"/>
        <v>2.2</v>
      </c>
      <c r="G73" s="5" t="s">
        <v>2</v>
      </c>
      <c r="H73" s="1">
        <f t="shared" si="8"/>
        <v>0</v>
      </c>
      <c r="I73" s="1">
        <f t="shared" si="9"/>
        <v>-8</v>
      </c>
      <c r="J73" s="6">
        <f t="shared" si="11"/>
        <v>165.67000000000002</v>
      </c>
      <c r="K73" s="1" t="s">
        <v>81</v>
      </c>
    </row>
    <row r="74" spans="1:11" ht="12.75">
      <c r="A74" s="23">
        <v>38695</v>
      </c>
      <c r="B74" s="13">
        <v>4</v>
      </c>
      <c r="C74" s="3">
        <v>8</v>
      </c>
      <c r="D74" s="3">
        <v>0</v>
      </c>
      <c r="E74" s="3">
        <v>0.2</v>
      </c>
      <c r="F74" s="4">
        <f t="shared" si="7"/>
        <v>1.6</v>
      </c>
      <c r="G74" s="5" t="s">
        <v>2</v>
      </c>
      <c r="H74" s="1">
        <f t="shared" si="8"/>
        <v>0</v>
      </c>
      <c r="I74" s="1">
        <f t="shared" si="9"/>
        <v>-8</v>
      </c>
      <c r="J74" s="6">
        <f t="shared" si="11"/>
        <v>157.67000000000002</v>
      </c>
      <c r="K74" s="1" t="s">
        <v>82</v>
      </c>
    </row>
    <row r="75" spans="1:11" ht="12.75">
      <c r="A75" s="23">
        <v>38696</v>
      </c>
      <c r="B75" s="13">
        <v>4</v>
      </c>
      <c r="C75" s="3">
        <v>4</v>
      </c>
      <c r="D75" s="3">
        <v>0</v>
      </c>
      <c r="E75" s="3">
        <v>0.2</v>
      </c>
      <c r="F75" s="4">
        <f t="shared" si="7"/>
        <v>1.6</v>
      </c>
      <c r="G75" s="5" t="s">
        <v>2</v>
      </c>
      <c r="H75" s="1">
        <f t="shared" si="8"/>
        <v>0</v>
      </c>
      <c r="I75" s="1">
        <f t="shared" si="9"/>
        <v>-4</v>
      </c>
      <c r="J75" s="6">
        <f t="shared" si="11"/>
        <v>153.67000000000002</v>
      </c>
      <c r="K75" s="1" t="s">
        <v>83</v>
      </c>
    </row>
    <row r="76" spans="1:11" ht="12.75">
      <c r="A76" s="23">
        <v>38696</v>
      </c>
      <c r="B76" s="13">
        <v>4</v>
      </c>
      <c r="C76" s="3">
        <v>4</v>
      </c>
      <c r="D76" s="3">
        <v>0</v>
      </c>
      <c r="E76" s="3">
        <v>0.2</v>
      </c>
      <c r="F76" s="4">
        <f t="shared" si="7"/>
        <v>1.6</v>
      </c>
      <c r="G76" s="5" t="s">
        <v>2</v>
      </c>
      <c r="H76" s="1">
        <f t="shared" si="8"/>
        <v>0</v>
      </c>
      <c r="I76" s="1">
        <f t="shared" si="9"/>
        <v>-4</v>
      </c>
      <c r="J76" s="6">
        <f t="shared" si="11"/>
        <v>149.67000000000002</v>
      </c>
      <c r="K76" s="1" t="s">
        <v>70</v>
      </c>
    </row>
    <row r="77" spans="1:11" ht="12.75">
      <c r="A77" s="23">
        <v>38697</v>
      </c>
      <c r="B77" s="13">
        <v>3.25</v>
      </c>
      <c r="C77" s="3">
        <v>6</v>
      </c>
      <c r="D77" s="3">
        <v>0</v>
      </c>
      <c r="E77" s="3">
        <v>0.2</v>
      </c>
      <c r="F77" s="4">
        <f t="shared" si="7"/>
        <v>1.45</v>
      </c>
      <c r="G77" s="5" t="s">
        <v>3</v>
      </c>
      <c r="H77" s="1">
        <f t="shared" si="8"/>
        <v>19.5</v>
      </c>
      <c r="I77" s="1">
        <f t="shared" si="9"/>
        <v>13.5</v>
      </c>
      <c r="J77" s="6">
        <f t="shared" si="11"/>
        <v>163.17000000000002</v>
      </c>
      <c r="K77" s="1" t="s">
        <v>84</v>
      </c>
    </row>
    <row r="78" spans="1:11" ht="12.75">
      <c r="A78" s="23">
        <v>38699</v>
      </c>
      <c r="B78" s="13">
        <v>4.5</v>
      </c>
      <c r="C78" s="3">
        <v>6</v>
      </c>
      <c r="D78" s="3">
        <v>0</v>
      </c>
      <c r="E78" s="3">
        <v>0.2</v>
      </c>
      <c r="F78" s="4">
        <f t="shared" si="7"/>
        <v>1.7000000000000002</v>
      </c>
      <c r="G78" s="5" t="s">
        <v>2</v>
      </c>
      <c r="H78" s="1">
        <f>IF(G78="lost",(0),IF(G78="won",B78*C78+D78*F78,D78*F78))</f>
        <v>0</v>
      </c>
      <c r="I78" s="1">
        <f>H78-C78-D78</f>
        <v>-6</v>
      </c>
      <c r="J78" s="6">
        <f t="shared" si="11"/>
        <v>157.17000000000002</v>
      </c>
      <c r="K78" s="1" t="s">
        <v>85</v>
      </c>
    </row>
    <row r="79" spans="1:11" ht="12.75">
      <c r="A79" s="23">
        <v>38700</v>
      </c>
      <c r="B79" s="13">
        <v>5</v>
      </c>
      <c r="C79" s="3">
        <v>5</v>
      </c>
      <c r="D79" s="3">
        <v>5</v>
      </c>
      <c r="E79" s="3">
        <v>0.2</v>
      </c>
      <c r="F79" s="4">
        <f t="shared" si="7"/>
        <v>1.8</v>
      </c>
      <c r="G79" s="5" t="s">
        <v>32</v>
      </c>
      <c r="H79" s="1">
        <f aca="true" t="shared" si="12" ref="H79:H124">IF(G79="lost",(0),IF(G79="won",B79*C79+D79*F79,D79*F79))</f>
        <v>9</v>
      </c>
      <c r="I79" s="1">
        <f aca="true" t="shared" si="13" ref="I79:I124">H79-C79-D79</f>
        <v>-1</v>
      </c>
      <c r="J79" s="6">
        <f t="shared" si="11"/>
        <v>156.17000000000002</v>
      </c>
      <c r="K79" s="1" t="s">
        <v>86</v>
      </c>
    </row>
    <row r="80" spans="1:11" ht="12.75">
      <c r="A80" s="23">
        <v>38701</v>
      </c>
      <c r="B80" s="13">
        <v>4.333</v>
      </c>
      <c r="C80" s="3">
        <v>6</v>
      </c>
      <c r="D80" s="3">
        <v>0</v>
      </c>
      <c r="E80" s="3">
        <v>0.2</v>
      </c>
      <c r="F80" s="4">
        <f t="shared" si="7"/>
        <v>1.6666</v>
      </c>
      <c r="G80" s="5" t="s">
        <v>32</v>
      </c>
      <c r="H80" s="1">
        <f t="shared" si="12"/>
        <v>0</v>
      </c>
      <c r="I80" s="1">
        <f t="shared" si="13"/>
        <v>-6</v>
      </c>
      <c r="J80" s="6">
        <f t="shared" si="11"/>
        <v>150.17000000000002</v>
      </c>
      <c r="K80" s="1" t="s">
        <v>87</v>
      </c>
    </row>
    <row r="81" spans="1:11" ht="12.75">
      <c r="A81" s="23">
        <v>38702</v>
      </c>
      <c r="B81" s="13">
        <v>7</v>
      </c>
      <c r="C81" s="3">
        <v>4</v>
      </c>
      <c r="D81" s="3">
        <v>4</v>
      </c>
      <c r="E81" s="3">
        <v>0.2</v>
      </c>
      <c r="F81" s="4">
        <f t="shared" si="7"/>
        <v>2.2</v>
      </c>
      <c r="G81" s="5" t="s">
        <v>32</v>
      </c>
      <c r="H81" s="1">
        <f t="shared" si="12"/>
        <v>8.8</v>
      </c>
      <c r="I81" s="1">
        <f t="shared" si="13"/>
        <v>0.8000000000000007</v>
      </c>
      <c r="J81" s="6">
        <f t="shared" si="11"/>
        <v>150.97000000000003</v>
      </c>
      <c r="K81" s="1" t="s">
        <v>88</v>
      </c>
    </row>
    <row r="82" spans="1:11" ht="12.75">
      <c r="A82" s="23">
        <v>38703</v>
      </c>
      <c r="B82" s="13">
        <v>4</v>
      </c>
      <c r="C82" s="3">
        <v>5</v>
      </c>
      <c r="D82" s="3">
        <v>0</v>
      </c>
      <c r="E82" s="3">
        <v>0.2</v>
      </c>
      <c r="F82" s="4">
        <f t="shared" si="7"/>
        <v>1.6</v>
      </c>
      <c r="G82" s="5" t="s">
        <v>3</v>
      </c>
      <c r="H82" s="1">
        <f t="shared" si="12"/>
        <v>20</v>
      </c>
      <c r="I82" s="1">
        <f t="shared" si="13"/>
        <v>15</v>
      </c>
      <c r="J82" s="6">
        <f t="shared" si="11"/>
        <v>165.97000000000003</v>
      </c>
      <c r="K82" s="1" t="s">
        <v>89</v>
      </c>
    </row>
    <row r="83" spans="1:11" ht="12.75">
      <c r="A83" s="23">
        <v>38703</v>
      </c>
      <c r="B83" s="13">
        <v>4.5</v>
      </c>
      <c r="C83" s="3">
        <v>4</v>
      </c>
      <c r="D83" s="3">
        <v>0</v>
      </c>
      <c r="E83" s="3">
        <v>0.2</v>
      </c>
      <c r="F83" s="4">
        <f t="shared" si="7"/>
        <v>1.7000000000000002</v>
      </c>
      <c r="G83" s="5" t="s">
        <v>1</v>
      </c>
      <c r="H83" s="1">
        <f t="shared" si="12"/>
        <v>0</v>
      </c>
      <c r="I83" s="1">
        <f t="shared" si="13"/>
        <v>-4</v>
      </c>
      <c r="J83" s="6">
        <f t="shared" si="11"/>
        <v>161.97000000000003</v>
      </c>
      <c r="K83" s="1" t="s">
        <v>90</v>
      </c>
    </row>
    <row r="84" spans="1:11" ht="12.75">
      <c r="A84" s="23">
        <v>38704</v>
      </c>
      <c r="B84" s="13">
        <v>3.5</v>
      </c>
      <c r="C84" s="3">
        <v>6</v>
      </c>
      <c r="D84" s="3">
        <v>0</v>
      </c>
      <c r="E84" s="3">
        <v>0.2</v>
      </c>
      <c r="F84" s="4">
        <f t="shared" si="7"/>
        <v>1.5</v>
      </c>
      <c r="G84" s="5" t="s">
        <v>2</v>
      </c>
      <c r="H84" s="1">
        <f t="shared" si="12"/>
        <v>0</v>
      </c>
      <c r="I84" s="1">
        <f t="shared" si="13"/>
        <v>-6</v>
      </c>
      <c r="J84" s="6">
        <f t="shared" si="11"/>
        <v>155.97000000000003</v>
      </c>
      <c r="K84" s="1" t="s">
        <v>91</v>
      </c>
    </row>
    <row r="85" spans="1:11" ht="12.75">
      <c r="A85" s="23">
        <v>38705</v>
      </c>
      <c r="B85" s="13">
        <f>19/5</f>
        <v>3.8</v>
      </c>
      <c r="C85" s="3">
        <v>6</v>
      </c>
      <c r="D85" s="3">
        <v>0</v>
      </c>
      <c r="E85" s="3">
        <v>0.2</v>
      </c>
      <c r="F85" s="4">
        <f t="shared" si="7"/>
        <v>1.56</v>
      </c>
      <c r="G85" s="5" t="s">
        <v>3</v>
      </c>
      <c r="H85" s="1">
        <f t="shared" si="12"/>
        <v>22.799999999999997</v>
      </c>
      <c r="I85" s="1">
        <f t="shared" si="13"/>
        <v>16.799999999999997</v>
      </c>
      <c r="J85" s="6">
        <f t="shared" si="11"/>
        <v>172.77000000000004</v>
      </c>
      <c r="K85" s="1" t="s">
        <v>92</v>
      </c>
    </row>
    <row r="86" spans="1:11" ht="12.75">
      <c r="A86" s="23">
        <v>38705</v>
      </c>
      <c r="B86" s="13">
        <v>34</v>
      </c>
      <c r="C86" s="3">
        <v>1</v>
      </c>
      <c r="D86" s="3">
        <v>1</v>
      </c>
      <c r="E86" s="3">
        <v>0.2</v>
      </c>
      <c r="F86" s="4">
        <f t="shared" si="7"/>
        <v>7.6000000000000005</v>
      </c>
      <c r="G86" s="5" t="s">
        <v>2</v>
      </c>
      <c r="H86" s="1">
        <f t="shared" si="12"/>
        <v>0</v>
      </c>
      <c r="I86" s="1">
        <f t="shared" si="13"/>
        <v>-2</v>
      </c>
      <c r="J86" s="6">
        <f t="shared" si="11"/>
        <v>170.77000000000004</v>
      </c>
      <c r="K86" s="1" t="s">
        <v>93</v>
      </c>
    </row>
    <row r="87" spans="1:11" ht="12.75">
      <c r="A87" s="23">
        <v>38707</v>
      </c>
      <c r="B87" s="13">
        <v>2</v>
      </c>
      <c r="C87" s="3">
        <v>9</v>
      </c>
      <c r="D87" s="3">
        <v>0</v>
      </c>
      <c r="E87" s="3">
        <v>0.2</v>
      </c>
      <c r="F87" s="4">
        <f t="shared" si="7"/>
        <v>1.2</v>
      </c>
      <c r="G87" s="5" t="s">
        <v>3</v>
      </c>
      <c r="H87" s="1">
        <f t="shared" si="12"/>
        <v>18</v>
      </c>
      <c r="I87" s="1">
        <f t="shared" si="13"/>
        <v>9</v>
      </c>
      <c r="J87" s="6">
        <f t="shared" si="11"/>
        <v>179.77000000000004</v>
      </c>
      <c r="K87" s="1" t="s">
        <v>95</v>
      </c>
    </row>
    <row r="88" spans="1:11" ht="12.75">
      <c r="A88" s="23">
        <v>38708</v>
      </c>
      <c r="B88" s="13">
        <v>2.5</v>
      </c>
      <c r="C88" s="3">
        <v>8</v>
      </c>
      <c r="D88" s="3">
        <v>0</v>
      </c>
      <c r="E88" s="3">
        <v>0.2</v>
      </c>
      <c r="F88" s="4">
        <f t="shared" si="7"/>
        <v>1.3</v>
      </c>
      <c r="G88" s="5" t="s">
        <v>2</v>
      </c>
      <c r="H88" s="1">
        <f t="shared" si="12"/>
        <v>0</v>
      </c>
      <c r="I88" s="1">
        <f t="shared" si="13"/>
        <v>-8</v>
      </c>
      <c r="J88" s="6">
        <f t="shared" si="11"/>
        <v>171.77000000000004</v>
      </c>
      <c r="K88" s="1" t="s">
        <v>94</v>
      </c>
    </row>
    <row r="89" spans="1:11" ht="12.75">
      <c r="A89" s="23">
        <v>38712</v>
      </c>
      <c r="B89" s="13">
        <v>13</v>
      </c>
      <c r="C89" s="3">
        <v>4</v>
      </c>
      <c r="D89" s="3">
        <v>4</v>
      </c>
      <c r="E89" s="3">
        <v>0.25</v>
      </c>
      <c r="F89" s="4">
        <f t="shared" si="7"/>
        <v>4</v>
      </c>
      <c r="G89" s="5" t="s">
        <v>2</v>
      </c>
      <c r="H89" s="1">
        <f t="shared" si="12"/>
        <v>0</v>
      </c>
      <c r="I89" s="1">
        <f t="shared" si="13"/>
        <v>-8</v>
      </c>
      <c r="J89" s="6">
        <f t="shared" si="11"/>
        <v>163.77000000000004</v>
      </c>
      <c r="K89" s="1" t="s">
        <v>97</v>
      </c>
    </row>
    <row r="90" spans="1:11" ht="12.75">
      <c r="A90" s="23">
        <v>38712</v>
      </c>
      <c r="B90" s="13">
        <v>9</v>
      </c>
      <c r="C90" s="3">
        <v>2</v>
      </c>
      <c r="D90" s="3">
        <v>2</v>
      </c>
      <c r="E90" s="3">
        <v>0.2</v>
      </c>
      <c r="F90" s="4">
        <f t="shared" si="7"/>
        <v>2.6</v>
      </c>
      <c r="G90" s="5" t="s">
        <v>2</v>
      </c>
      <c r="H90" s="1">
        <f t="shared" si="12"/>
        <v>0</v>
      </c>
      <c r="I90" s="1">
        <f t="shared" si="13"/>
        <v>-4</v>
      </c>
      <c r="J90" s="6">
        <f aca="true" t="shared" si="14" ref="J90:J153">I90+J89</f>
        <v>159.77000000000004</v>
      </c>
      <c r="K90" s="1" t="s">
        <v>31</v>
      </c>
    </row>
    <row r="91" spans="1:11" ht="12.75">
      <c r="A91" s="22">
        <v>38712</v>
      </c>
      <c r="B91" s="13">
        <v>3.5</v>
      </c>
      <c r="C91" s="3">
        <v>6</v>
      </c>
      <c r="D91" s="3">
        <v>0</v>
      </c>
      <c r="E91" s="3">
        <v>0.2</v>
      </c>
      <c r="F91" s="4">
        <f t="shared" si="7"/>
        <v>1.5</v>
      </c>
      <c r="G91" s="5" t="s">
        <v>2</v>
      </c>
      <c r="H91" s="1">
        <f t="shared" si="12"/>
        <v>0</v>
      </c>
      <c r="I91" s="1">
        <f t="shared" si="13"/>
        <v>-6</v>
      </c>
      <c r="J91" s="6">
        <f t="shared" si="14"/>
        <v>153.77000000000004</v>
      </c>
      <c r="K91" s="1" t="s">
        <v>98</v>
      </c>
    </row>
    <row r="92" spans="1:11" ht="12.75">
      <c r="A92" s="22">
        <v>38713</v>
      </c>
      <c r="B92" s="13">
        <v>7</v>
      </c>
      <c r="C92" s="3">
        <v>2</v>
      </c>
      <c r="D92" s="3">
        <v>0</v>
      </c>
      <c r="E92" s="3">
        <v>0.2</v>
      </c>
      <c r="F92" s="4">
        <f t="shared" si="7"/>
        <v>2.2</v>
      </c>
      <c r="G92" s="5" t="s">
        <v>3</v>
      </c>
      <c r="H92" s="1">
        <f t="shared" si="12"/>
        <v>14</v>
      </c>
      <c r="I92" s="1">
        <f t="shared" si="13"/>
        <v>12</v>
      </c>
      <c r="J92" s="6">
        <f t="shared" si="14"/>
        <v>165.77000000000004</v>
      </c>
      <c r="K92" s="1" t="s">
        <v>99</v>
      </c>
    </row>
    <row r="93" spans="1:11" ht="12.75">
      <c r="A93" s="22">
        <v>38713</v>
      </c>
      <c r="B93" s="13">
        <v>7.5</v>
      </c>
      <c r="C93" s="3">
        <v>4</v>
      </c>
      <c r="D93" s="3">
        <v>4</v>
      </c>
      <c r="E93" s="3">
        <v>0.2</v>
      </c>
      <c r="F93" s="4">
        <f t="shared" si="7"/>
        <v>2.3</v>
      </c>
      <c r="G93" s="5" t="s">
        <v>2</v>
      </c>
      <c r="H93" s="1">
        <f t="shared" si="12"/>
        <v>0</v>
      </c>
      <c r="I93" s="1">
        <f t="shared" si="13"/>
        <v>-8</v>
      </c>
      <c r="J93" s="6">
        <f t="shared" si="14"/>
        <v>157.77000000000004</v>
      </c>
      <c r="K93" s="1" t="s">
        <v>100</v>
      </c>
    </row>
    <row r="94" spans="1:11" ht="12.75">
      <c r="A94" s="22">
        <v>38714</v>
      </c>
      <c r="B94" s="13">
        <v>5.5</v>
      </c>
      <c r="C94" s="3">
        <v>3</v>
      </c>
      <c r="D94" s="3">
        <v>0</v>
      </c>
      <c r="E94" s="3">
        <v>0.2</v>
      </c>
      <c r="F94" s="4">
        <f t="shared" si="7"/>
        <v>1.9</v>
      </c>
      <c r="G94" s="5" t="s">
        <v>3</v>
      </c>
      <c r="H94" s="1">
        <f t="shared" si="12"/>
        <v>16.5</v>
      </c>
      <c r="I94" s="1">
        <f t="shared" si="13"/>
        <v>13.5</v>
      </c>
      <c r="J94" s="6">
        <f t="shared" si="14"/>
        <v>171.27000000000004</v>
      </c>
      <c r="K94" s="1" t="s">
        <v>101</v>
      </c>
    </row>
    <row r="95" spans="1:11" ht="12.75">
      <c r="A95" s="22">
        <v>38714</v>
      </c>
      <c r="B95" s="13">
        <v>5.5</v>
      </c>
      <c r="C95" s="3">
        <v>4</v>
      </c>
      <c r="D95" s="3">
        <v>0</v>
      </c>
      <c r="E95" s="3">
        <v>0.2</v>
      </c>
      <c r="F95" s="4">
        <f t="shared" si="7"/>
        <v>1.9</v>
      </c>
      <c r="G95" s="5" t="s">
        <v>57</v>
      </c>
      <c r="H95" s="1">
        <f t="shared" si="12"/>
        <v>0</v>
      </c>
      <c r="I95" s="1">
        <f t="shared" si="13"/>
        <v>-4</v>
      </c>
      <c r="J95" s="6">
        <f t="shared" si="14"/>
        <v>167.27000000000004</v>
      </c>
      <c r="K95" s="1" t="s">
        <v>78</v>
      </c>
    </row>
    <row r="96" spans="1:11" ht="12.75">
      <c r="A96" s="22">
        <v>38715</v>
      </c>
      <c r="B96" s="13">
        <v>13</v>
      </c>
      <c r="C96" s="3">
        <v>2</v>
      </c>
      <c r="D96" s="3">
        <v>2</v>
      </c>
      <c r="E96" s="3">
        <v>0.25</v>
      </c>
      <c r="F96" s="1">
        <f t="shared" si="7"/>
        <v>4</v>
      </c>
      <c r="G96" s="5" t="s">
        <v>2</v>
      </c>
      <c r="H96" s="1">
        <f t="shared" si="12"/>
        <v>0</v>
      </c>
      <c r="I96" s="1">
        <f t="shared" si="13"/>
        <v>-4</v>
      </c>
      <c r="J96" s="6">
        <f t="shared" si="14"/>
        <v>163.27000000000004</v>
      </c>
      <c r="K96" s="1" t="s">
        <v>102</v>
      </c>
    </row>
    <row r="97" spans="1:11" ht="12.75">
      <c r="A97" s="22">
        <v>38716</v>
      </c>
      <c r="B97" s="13">
        <v>26</v>
      </c>
      <c r="C97" s="3">
        <v>1</v>
      </c>
      <c r="D97" s="3">
        <v>1</v>
      </c>
      <c r="E97" s="3">
        <v>0.2</v>
      </c>
      <c r="F97" s="1">
        <f t="shared" si="7"/>
        <v>6</v>
      </c>
      <c r="G97" s="5" t="s">
        <v>2</v>
      </c>
      <c r="H97" s="1">
        <f t="shared" si="12"/>
        <v>0</v>
      </c>
      <c r="I97" s="1">
        <f t="shared" si="13"/>
        <v>-2</v>
      </c>
      <c r="J97" s="6">
        <f t="shared" si="14"/>
        <v>161.27000000000004</v>
      </c>
      <c r="K97" s="1" t="s">
        <v>103</v>
      </c>
    </row>
    <row r="98" spans="1:11" ht="12.75">
      <c r="A98" s="22">
        <v>38716</v>
      </c>
      <c r="B98" s="13">
        <v>5</v>
      </c>
      <c r="C98" s="3">
        <v>3</v>
      </c>
      <c r="D98" s="3">
        <v>3</v>
      </c>
      <c r="E98" s="3">
        <v>0.2</v>
      </c>
      <c r="F98" s="1">
        <f t="shared" si="7"/>
        <v>1.8</v>
      </c>
      <c r="G98" s="5" t="s">
        <v>1</v>
      </c>
      <c r="H98" s="1">
        <f t="shared" si="12"/>
        <v>5.4</v>
      </c>
      <c r="I98" s="1">
        <f t="shared" si="13"/>
        <v>-0.5999999999999996</v>
      </c>
      <c r="J98" s="6">
        <f t="shared" si="14"/>
        <v>160.67000000000004</v>
      </c>
      <c r="K98" s="1" t="s">
        <v>104</v>
      </c>
    </row>
    <row r="99" spans="1:11" ht="12.75">
      <c r="A99" s="22">
        <v>38717</v>
      </c>
      <c r="B99" s="13">
        <v>5</v>
      </c>
      <c r="C99" s="3">
        <v>3</v>
      </c>
      <c r="D99" s="3">
        <v>0</v>
      </c>
      <c r="E99" s="3">
        <v>0.2</v>
      </c>
      <c r="F99" s="1">
        <f t="shared" si="7"/>
        <v>1.8</v>
      </c>
      <c r="G99" s="5" t="s">
        <v>57</v>
      </c>
      <c r="H99" s="1">
        <f t="shared" si="12"/>
        <v>0</v>
      </c>
      <c r="I99" s="1">
        <f t="shared" si="13"/>
        <v>-3</v>
      </c>
      <c r="J99" s="6">
        <f t="shared" si="14"/>
        <v>157.67000000000004</v>
      </c>
      <c r="K99" s="1" t="s">
        <v>105</v>
      </c>
    </row>
    <row r="100" spans="1:11" ht="12.75">
      <c r="A100" s="22">
        <v>38717</v>
      </c>
      <c r="B100" s="13">
        <v>3.5</v>
      </c>
      <c r="C100" s="3">
        <v>6</v>
      </c>
      <c r="D100" s="3">
        <v>0</v>
      </c>
      <c r="E100" s="3">
        <v>0.2</v>
      </c>
      <c r="F100" s="1">
        <f t="shared" si="7"/>
        <v>1.5</v>
      </c>
      <c r="G100" s="5" t="s">
        <v>2</v>
      </c>
      <c r="H100" s="1">
        <f t="shared" si="12"/>
        <v>0</v>
      </c>
      <c r="I100" s="1">
        <f t="shared" si="13"/>
        <v>-6</v>
      </c>
      <c r="J100" s="6">
        <f t="shared" si="14"/>
        <v>151.67000000000004</v>
      </c>
      <c r="K100" s="1" t="s">
        <v>106</v>
      </c>
    </row>
    <row r="101" spans="1:11" ht="12.75">
      <c r="A101" s="22">
        <v>38718</v>
      </c>
      <c r="B101" s="13">
        <v>7</v>
      </c>
      <c r="C101" s="3">
        <v>4</v>
      </c>
      <c r="D101" s="3">
        <v>4</v>
      </c>
      <c r="E101" s="3">
        <v>0.2</v>
      </c>
      <c r="F101" s="1">
        <f t="shared" si="7"/>
        <v>2.2</v>
      </c>
      <c r="G101" s="5" t="s">
        <v>2</v>
      </c>
      <c r="H101" s="1">
        <f t="shared" si="12"/>
        <v>0</v>
      </c>
      <c r="I101" s="1">
        <f t="shared" si="13"/>
        <v>-8</v>
      </c>
      <c r="J101" s="6">
        <f t="shared" si="14"/>
        <v>143.67000000000004</v>
      </c>
      <c r="K101" s="1" t="s">
        <v>107</v>
      </c>
    </row>
    <row r="102" spans="1:11" ht="12.75">
      <c r="A102" s="22">
        <v>38719</v>
      </c>
      <c r="B102" s="13">
        <v>4</v>
      </c>
      <c r="C102" s="3">
        <v>8</v>
      </c>
      <c r="D102" s="3">
        <v>0</v>
      </c>
      <c r="E102" s="3">
        <v>0.2</v>
      </c>
      <c r="F102" s="1">
        <f t="shared" si="7"/>
        <v>1.6</v>
      </c>
      <c r="G102" s="5" t="s">
        <v>2</v>
      </c>
      <c r="H102" s="1">
        <f t="shared" si="12"/>
        <v>0</v>
      </c>
      <c r="I102" s="1">
        <f t="shared" si="13"/>
        <v>-8</v>
      </c>
      <c r="J102" s="6">
        <f t="shared" si="14"/>
        <v>135.67000000000004</v>
      </c>
      <c r="K102" s="1" t="s">
        <v>108</v>
      </c>
    </row>
    <row r="103" spans="1:11" ht="12.75">
      <c r="A103" s="22">
        <v>38721</v>
      </c>
      <c r="B103" s="13">
        <v>7</v>
      </c>
      <c r="C103" s="3">
        <v>3</v>
      </c>
      <c r="D103" s="3">
        <v>3</v>
      </c>
      <c r="E103" s="3">
        <v>0.2</v>
      </c>
      <c r="F103" s="1">
        <f t="shared" si="7"/>
        <v>2.2</v>
      </c>
      <c r="G103" s="5" t="s">
        <v>2</v>
      </c>
      <c r="H103" s="1">
        <f t="shared" si="12"/>
        <v>0</v>
      </c>
      <c r="I103" s="1">
        <f t="shared" si="13"/>
        <v>-6</v>
      </c>
      <c r="J103" s="6">
        <f t="shared" si="14"/>
        <v>129.67000000000004</v>
      </c>
      <c r="K103" s="1" t="s">
        <v>109</v>
      </c>
    </row>
    <row r="104" spans="1:11" ht="12.75">
      <c r="A104" s="22">
        <v>38722</v>
      </c>
      <c r="B104" s="13">
        <v>3</v>
      </c>
      <c r="C104" s="3">
        <v>6</v>
      </c>
      <c r="D104" s="3">
        <v>0</v>
      </c>
      <c r="E104" s="3">
        <v>0.2</v>
      </c>
      <c r="F104" s="1">
        <f t="shared" si="7"/>
        <v>1.4</v>
      </c>
      <c r="G104" s="5" t="s">
        <v>32</v>
      </c>
      <c r="H104" s="1">
        <f t="shared" si="12"/>
        <v>0</v>
      </c>
      <c r="I104" s="1">
        <f t="shared" si="13"/>
        <v>-6</v>
      </c>
      <c r="J104" s="6">
        <f t="shared" si="14"/>
        <v>123.67000000000004</v>
      </c>
      <c r="K104" s="1" t="s">
        <v>110</v>
      </c>
    </row>
    <row r="105" spans="1:11" ht="12.75">
      <c r="A105" s="22">
        <v>38722</v>
      </c>
      <c r="B105" s="13">
        <v>6</v>
      </c>
      <c r="C105" s="3">
        <v>2</v>
      </c>
      <c r="D105" s="3">
        <v>2</v>
      </c>
      <c r="E105" s="3">
        <v>0.2</v>
      </c>
      <c r="F105" s="1">
        <f t="shared" si="7"/>
        <v>2</v>
      </c>
      <c r="G105" s="5" t="s">
        <v>2</v>
      </c>
      <c r="H105" s="1">
        <f t="shared" si="12"/>
        <v>0</v>
      </c>
      <c r="I105" s="1">
        <f t="shared" si="13"/>
        <v>-4</v>
      </c>
      <c r="J105" s="6">
        <f t="shared" si="14"/>
        <v>119.67000000000004</v>
      </c>
      <c r="K105" s="1" t="s">
        <v>111</v>
      </c>
    </row>
    <row r="106" spans="1:11" ht="12.75">
      <c r="A106" s="22">
        <v>38723</v>
      </c>
      <c r="B106" s="13">
        <v>4.333</v>
      </c>
      <c r="C106" s="3">
        <v>5</v>
      </c>
      <c r="D106" s="3">
        <v>0</v>
      </c>
      <c r="E106" s="3">
        <v>0.2</v>
      </c>
      <c r="F106" s="1">
        <f t="shared" si="7"/>
        <v>1.6666</v>
      </c>
      <c r="G106" s="5" t="s">
        <v>3</v>
      </c>
      <c r="H106" s="1">
        <f t="shared" si="12"/>
        <v>21.665</v>
      </c>
      <c r="I106" s="1">
        <f t="shared" si="13"/>
        <v>16.665</v>
      </c>
      <c r="J106" s="6">
        <f t="shared" si="14"/>
        <v>136.33500000000004</v>
      </c>
      <c r="K106" s="1" t="s">
        <v>112</v>
      </c>
    </row>
    <row r="107" spans="1:11" ht="12.75">
      <c r="A107" s="22">
        <v>38724</v>
      </c>
      <c r="B107" s="13">
        <v>3.5</v>
      </c>
      <c r="C107" s="3">
        <v>4</v>
      </c>
      <c r="D107" s="3">
        <v>0</v>
      </c>
      <c r="E107" s="3">
        <v>0.2</v>
      </c>
      <c r="F107" s="1">
        <f t="shared" si="7"/>
        <v>1.5</v>
      </c>
      <c r="G107" s="5" t="s">
        <v>1</v>
      </c>
      <c r="H107" s="1">
        <f t="shared" si="12"/>
        <v>0</v>
      </c>
      <c r="I107" s="1">
        <f t="shared" si="13"/>
        <v>-4</v>
      </c>
      <c r="J107" s="6">
        <f t="shared" si="14"/>
        <v>132.33500000000004</v>
      </c>
      <c r="K107" s="1" t="s">
        <v>113</v>
      </c>
    </row>
    <row r="108" spans="1:11" ht="12.75">
      <c r="A108" s="22">
        <v>38724</v>
      </c>
      <c r="B108" s="13">
        <v>3.25</v>
      </c>
      <c r="C108" s="3">
        <v>5</v>
      </c>
      <c r="D108" s="3">
        <v>0</v>
      </c>
      <c r="E108" s="3">
        <v>0.2</v>
      </c>
      <c r="F108" s="1">
        <f t="shared" si="7"/>
        <v>1.45</v>
      </c>
      <c r="G108" s="5" t="s">
        <v>1</v>
      </c>
      <c r="H108" s="1">
        <f t="shared" si="12"/>
        <v>0</v>
      </c>
      <c r="I108" s="1">
        <f t="shared" si="13"/>
        <v>-5</v>
      </c>
      <c r="J108" s="6">
        <f t="shared" si="14"/>
        <v>127.33500000000004</v>
      </c>
      <c r="K108" s="1" t="s">
        <v>114</v>
      </c>
    </row>
    <row r="109" spans="1:11" ht="12.75">
      <c r="A109" s="22">
        <v>38724</v>
      </c>
      <c r="B109" s="13">
        <v>17</v>
      </c>
      <c r="C109" s="3">
        <v>2</v>
      </c>
      <c r="D109" s="3">
        <v>2</v>
      </c>
      <c r="E109" s="3">
        <v>0.2</v>
      </c>
      <c r="F109" s="1">
        <f t="shared" si="7"/>
        <v>4.2</v>
      </c>
      <c r="G109" s="5" t="s">
        <v>2</v>
      </c>
      <c r="H109" s="1">
        <f t="shared" si="12"/>
        <v>0</v>
      </c>
      <c r="I109" s="1">
        <f t="shared" si="13"/>
        <v>-4</v>
      </c>
      <c r="J109" s="6">
        <f t="shared" si="14"/>
        <v>123.33500000000004</v>
      </c>
      <c r="K109" s="1" t="s">
        <v>115</v>
      </c>
    </row>
    <row r="110" spans="1:11" ht="12.75">
      <c r="A110" s="22">
        <v>38725</v>
      </c>
      <c r="B110" s="13">
        <v>3</v>
      </c>
      <c r="C110" s="3">
        <v>7</v>
      </c>
      <c r="D110" s="3">
        <v>0</v>
      </c>
      <c r="E110" s="3">
        <v>0.2</v>
      </c>
      <c r="F110" s="1">
        <f t="shared" si="7"/>
        <v>1.4</v>
      </c>
      <c r="G110" s="5" t="s">
        <v>2</v>
      </c>
      <c r="H110" s="1">
        <f t="shared" si="12"/>
        <v>0</v>
      </c>
      <c r="I110" s="1">
        <f t="shared" si="13"/>
        <v>-7</v>
      </c>
      <c r="J110" s="6">
        <f t="shared" si="14"/>
        <v>116.33500000000004</v>
      </c>
      <c r="K110" s="1" t="s">
        <v>116</v>
      </c>
    </row>
    <row r="111" spans="1:11" ht="12.75">
      <c r="A111" s="22">
        <v>38727</v>
      </c>
      <c r="B111" s="13">
        <v>5</v>
      </c>
      <c r="C111" s="3">
        <v>3</v>
      </c>
      <c r="D111" s="3">
        <v>3</v>
      </c>
      <c r="E111" s="3">
        <v>0.2</v>
      </c>
      <c r="F111" s="1">
        <f t="shared" si="7"/>
        <v>1.8</v>
      </c>
      <c r="G111" s="5" t="s">
        <v>1</v>
      </c>
      <c r="H111" s="1">
        <f t="shared" si="12"/>
        <v>5.4</v>
      </c>
      <c r="I111" s="1">
        <f t="shared" si="13"/>
        <v>-0.5999999999999996</v>
      </c>
      <c r="J111" s="6">
        <f t="shared" si="14"/>
        <v>115.73500000000004</v>
      </c>
      <c r="K111" s="1" t="s">
        <v>117</v>
      </c>
    </row>
    <row r="112" spans="1:11" ht="12.75">
      <c r="A112" s="22">
        <v>38727</v>
      </c>
      <c r="B112" s="13">
        <v>8</v>
      </c>
      <c r="C112" s="3">
        <v>1</v>
      </c>
      <c r="D112" s="3">
        <v>1</v>
      </c>
      <c r="E112" s="3">
        <v>0.2</v>
      </c>
      <c r="F112" s="1">
        <f t="shared" si="7"/>
        <v>2.4000000000000004</v>
      </c>
      <c r="G112" s="5" t="s">
        <v>2</v>
      </c>
      <c r="H112" s="1">
        <f t="shared" si="12"/>
        <v>0</v>
      </c>
      <c r="I112" s="1">
        <f t="shared" si="13"/>
        <v>-2</v>
      </c>
      <c r="J112" s="6">
        <f t="shared" si="14"/>
        <v>113.73500000000004</v>
      </c>
      <c r="K112" s="1" t="s">
        <v>118</v>
      </c>
    </row>
    <row r="113" spans="1:11" ht="12.75">
      <c r="A113" s="22">
        <v>38728</v>
      </c>
      <c r="B113" s="13">
        <v>9</v>
      </c>
      <c r="C113" s="3">
        <v>3</v>
      </c>
      <c r="D113" s="3">
        <v>3</v>
      </c>
      <c r="E113" s="3">
        <v>0.2</v>
      </c>
      <c r="F113" s="1">
        <f t="shared" si="7"/>
        <v>2.6</v>
      </c>
      <c r="G113" s="5" t="s">
        <v>2</v>
      </c>
      <c r="H113" s="1">
        <f t="shared" si="12"/>
        <v>0</v>
      </c>
      <c r="I113" s="1">
        <f t="shared" si="13"/>
        <v>-6</v>
      </c>
      <c r="J113" s="6">
        <f t="shared" si="14"/>
        <v>107.73500000000004</v>
      </c>
      <c r="K113" s="1" t="s">
        <v>130</v>
      </c>
    </row>
    <row r="114" spans="1:11" ht="12.75">
      <c r="A114" s="22">
        <v>38728</v>
      </c>
      <c r="B114" s="13">
        <v>10</v>
      </c>
      <c r="C114" s="3">
        <v>2</v>
      </c>
      <c r="D114" s="3">
        <v>2</v>
      </c>
      <c r="E114" s="3">
        <v>0.2</v>
      </c>
      <c r="F114" s="1">
        <f t="shared" si="7"/>
        <v>2.8</v>
      </c>
      <c r="G114" s="5" t="s">
        <v>2</v>
      </c>
      <c r="H114" s="1">
        <f t="shared" si="12"/>
        <v>0</v>
      </c>
      <c r="I114" s="1">
        <f t="shared" si="13"/>
        <v>-4</v>
      </c>
      <c r="J114" s="6">
        <f t="shared" si="14"/>
        <v>103.73500000000004</v>
      </c>
      <c r="K114" s="1" t="s">
        <v>119</v>
      </c>
    </row>
    <row r="115" spans="1:11" ht="12.75">
      <c r="A115" s="22">
        <v>38729</v>
      </c>
      <c r="B115" s="13">
        <v>25</v>
      </c>
      <c r="C115" s="3">
        <v>1</v>
      </c>
      <c r="D115" s="3">
        <v>1</v>
      </c>
      <c r="E115" s="3">
        <v>0.2</v>
      </c>
      <c r="F115" s="1">
        <f t="shared" si="7"/>
        <v>5.800000000000001</v>
      </c>
      <c r="G115" s="5" t="s">
        <v>2</v>
      </c>
      <c r="H115" s="1">
        <f t="shared" si="12"/>
        <v>0</v>
      </c>
      <c r="I115" s="1">
        <f t="shared" si="13"/>
        <v>-2</v>
      </c>
      <c r="J115" s="6">
        <f t="shared" si="14"/>
        <v>101.73500000000004</v>
      </c>
      <c r="K115" s="1" t="s">
        <v>120</v>
      </c>
    </row>
    <row r="116" spans="1:11" ht="12.75">
      <c r="A116" s="22">
        <v>38729</v>
      </c>
      <c r="B116" s="13">
        <v>4.33</v>
      </c>
      <c r="C116" s="3">
        <v>7</v>
      </c>
      <c r="D116" s="3">
        <v>0</v>
      </c>
      <c r="E116" s="3">
        <v>0.2</v>
      </c>
      <c r="F116" s="1">
        <f t="shared" si="7"/>
        <v>1.666</v>
      </c>
      <c r="G116" s="5" t="s">
        <v>2</v>
      </c>
      <c r="H116" s="1">
        <f t="shared" si="12"/>
        <v>0</v>
      </c>
      <c r="I116" s="1">
        <f t="shared" si="13"/>
        <v>-7</v>
      </c>
      <c r="J116" s="6">
        <f t="shared" si="14"/>
        <v>94.73500000000004</v>
      </c>
      <c r="K116" s="1" t="s">
        <v>121</v>
      </c>
    </row>
    <row r="117" spans="1:11" ht="12.75">
      <c r="A117" s="22">
        <v>38731</v>
      </c>
      <c r="B117" s="13">
        <v>3.75</v>
      </c>
      <c r="C117" s="3">
        <v>4</v>
      </c>
      <c r="D117" s="3">
        <v>0</v>
      </c>
      <c r="E117" s="3">
        <v>0.2</v>
      </c>
      <c r="F117" s="1">
        <f t="shared" si="7"/>
        <v>1.55</v>
      </c>
      <c r="G117" s="5" t="s">
        <v>1</v>
      </c>
      <c r="H117" s="1">
        <f t="shared" si="12"/>
        <v>0</v>
      </c>
      <c r="I117" s="1">
        <f t="shared" si="13"/>
        <v>-4</v>
      </c>
      <c r="J117" s="6">
        <f t="shared" si="14"/>
        <v>90.73500000000004</v>
      </c>
      <c r="K117" s="1" t="s">
        <v>122</v>
      </c>
    </row>
    <row r="118" spans="1:11" ht="12.75">
      <c r="A118" s="22">
        <v>38731</v>
      </c>
      <c r="B118" s="13">
        <v>2.75</v>
      </c>
      <c r="C118" s="3">
        <v>6</v>
      </c>
      <c r="D118" s="3">
        <v>0</v>
      </c>
      <c r="E118" s="3">
        <v>0.2</v>
      </c>
      <c r="F118" s="1">
        <f t="shared" si="7"/>
        <v>1.35</v>
      </c>
      <c r="G118" s="5" t="s">
        <v>3</v>
      </c>
      <c r="H118" s="1">
        <f t="shared" si="12"/>
        <v>16.5</v>
      </c>
      <c r="I118" s="1">
        <f t="shared" si="13"/>
        <v>10.5</v>
      </c>
      <c r="J118" s="6">
        <f t="shared" si="14"/>
        <v>101.23500000000004</v>
      </c>
      <c r="K118" s="1" t="s">
        <v>123</v>
      </c>
    </row>
    <row r="119" spans="1:11" ht="12.75">
      <c r="A119" s="22">
        <v>38733</v>
      </c>
      <c r="B119" s="13">
        <v>3.25</v>
      </c>
      <c r="C119" s="3">
        <v>6</v>
      </c>
      <c r="D119" s="3">
        <v>0</v>
      </c>
      <c r="E119" s="3">
        <v>0.2</v>
      </c>
      <c r="F119" s="1">
        <f t="shared" si="7"/>
        <v>1.45</v>
      </c>
      <c r="G119" s="5" t="s">
        <v>32</v>
      </c>
      <c r="H119" s="1">
        <f t="shared" si="12"/>
        <v>0</v>
      </c>
      <c r="I119" s="1">
        <f t="shared" si="13"/>
        <v>-6</v>
      </c>
      <c r="J119" s="6">
        <f t="shared" si="14"/>
        <v>95.23500000000004</v>
      </c>
      <c r="K119" s="1" t="s">
        <v>124</v>
      </c>
    </row>
    <row r="120" spans="1:11" ht="12.75">
      <c r="A120" s="22">
        <v>38735</v>
      </c>
      <c r="B120" s="13">
        <v>2.1</v>
      </c>
      <c r="C120" s="3">
        <v>9</v>
      </c>
      <c r="D120" s="3">
        <v>0</v>
      </c>
      <c r="E120" s="3">
        <v>0.2</v>
      </c>
      <c r="F120" s="1">
        <f t="shared" si="7"/>
        <v>1.22</v>
      </c>
      <c r="G120" s="5" t="s">
        <v>2</v>
      </c>
      <c r="H120" s="1">
        <f t="shared" si="12"/>
        <v>0</v>
      </c>
      <c r="I120" s="1">
        <f t="shared" si="13"/>
        <v>-9</v>
      </c>
      <c r="J120" s="6">
        <f t="shared" si="14"/>
        <v>86.23500000000004</v>
      </c>
      <c r="K120" s="1" t="s">
        <v>125</v>
      </c>
    </row>
    <row r="121" spans="1:11" ht="12.75">
      <c r="A121" s="22">
        <v>38736</v>
      </c>
      <c r="B121" s="13">
        <v>5.5</v>
      </c>
      <c r="C121" s="3">
        <v>3</v>
      </c>
      <c r="D121" s="3">
        <v>3</v>
      </c>
      <c r="E121" s="3">
        <v>0.25</v>
      </c>
      <c r="F121" s="1">
        <f t="shared" si="7"/>
        <v>2.125</v>
      </c>
      <c r="G121" s="5" t="s">
        <v>3</v>
      </c>
      <c r="H121" s="1">
        <f t="shared" si="12"/>
        <v>22.875</v>
      </c>
      <c r="I121" s="1">
        <f t="shared" si="13"/>
        <v>16.875</v>
      </c>
      <c r="J121" s="6">
        <f t="shared" si="14"/>
        <v>103.11000000000004</v>
      </c>
      <c r="K121" s="1" t="s">
        <v>75</v>
      </c>
    </row>
    <row r="122" spans="1:11" ht="12.75">
      <c r="A122" s="22">
        <v>38737</v>
      </c>
      <c r="B122" s="13">
        <v>9</v>
      </c>
      <c r="C122" s="3">
        <v>2</v>
      </c>
      <c r="D122" s="3">
        <v>2</v>
      </c>
      <c r="E122" s="3">
        <v>0.2</v>
      </c>
      <c r="F122" s="1">
        <f t="shared" si="7"/>
        <v>2.6</v>
      </c>
      <c r="G122" s="5" t="s">
        <v>1</v>
      </c>
      <c r="H122" s="1">
        <f t="shared" si="12"/>
        <v>5.2</v>
      </c>
      <c r="I122" s="1">
        <f t="shared" si="13"/>
        <v>1.2000000000000002</v>
      </c>
      <c r="J122" s="6">
        <f t="shared" si="14"/>
        <v>104.31000000000004</v>
      </c>
      <c r="K122" s="1" t="s">
        <v>126</v>
      </c>
    </row>
    <row r="123" spans="1:11" ht="12.75">
      <c r="A123" s="22">
        <v>38737</v>
      </c>
      <c r="B123" s="13">
        <v>2.5</v>
      </c>
      <c r="C123" s="3">
        <v>5</v>
      </c>
      <c r="D123" s="3">
        <v>0</v>
      </c>
      <c r="E123" s="3">
        <v>0.2</v>
      </c>
      <c r="F123" s="1">
        <f t="shared" si="7"/>
        <v>1.3</v>
      </c>
      <c r="G123" s="5" t="s">
        <v>3</v>
      </c>
      <c r="H123" s="1">
        <f t="shared" si="12"/>
        <v>12.5</v>
      </c>
      <c r="I123" s="1">
        <f t="shared" si="13"/>
        <v>7.5</v>
      </c>
      <c r="J123" s="6">
        <f t="shared" si="14"/>
        <v>111.81000000000004</v>
      </c>
      <c r="K123" s="1" t="s">
        <v>87</v>
      </c>
    </row>
    <row r="124" spans="1:11" ht="12.75">
      <c r="A124" s="22">
        <v>38738</v>
      </c>
      <c r="B124" s="13">
        <v>3.5</v>
      </c>
      <c r="C124" s="3">
        <v>5</v>
      </c>
      <c r="D124" s="3">
        <v>0</v>
      </c>
      <c r="E124" s="3">
        <v>0.2</v>
      </c>
      <c r="F124" s="1">
        <f t="shared" si="7"/>
        <v>1.5</v>
      </c>
      <c r="G124" s="5" t="s">
        <v>2</v>
      </c>
      <c r="H124" s="1">
        <f t="shared" si="12"/>
        <v>0</v>
      </c>
      <c r="I124" s="1">
        <f t="shared" si="13"/>
        <v>-5</v>
      </c>
      <c r="J124" s="6">
        <f t="shared" si="14"/>
        <v>106.81000000000004</v>
      </c>
      <c r="K124" s="1" t="s">
        <v>127</v>
      </c>
    </row>
    <row r="125" spans="1:11" ht="12.75">
      <c r="A125" s="22">
        <v>38738</v>
      </c>
      <c r="B125" s="13">
        <f>11/6</f>
        <v>1.8333333333333333</v>
      </c>
      <c r="C125" s="3">
        <v>8</v>
      </c>
      <c r="D125" s="3">
        <v>0</v>
      </c>
      <c r="E125" s="3">
        <v>0.2</v>
      </c>
      <c r="F125" s="1">
        <f t="shared" si="7"/>
        <v>1.1666666666666667</v>
      </c>
      <c r="G125" s="5" t="s">
        <v>2</v>
      </c>
      <c r="H125" s="1">
        <f aca="true" t="shared" si="15" ref="H125:H133">IF(G125="lost",(0),IF(G125="won",B125*C125+D125*F125,D125*F125))</f>
        <v>0</v>
      </c>
      <c r="I125" s="1">
        <f aca="true" t="shared" si="16" ref="I125:I133">H125-C125-D125</f>
        <v>-8</v>
      </c>
      <c r="J125" s="6">
        <f t="shared" si="14"/>
        <v>98.81000000000004</v>
      </c>
      <c r="K125" s="1" t="s">
        <v>128</v>
      </c>
    </row>
    <row r="126" spans="1:11" ht="12.75">
      <c r="A126" s="22">
        <v>38739</v>
      </c>
      <c r="B126" s="13">
        <v>2.25</v>
      </c>
      <c r="C126" s="3">
        <v>6</v>
      </c>
      <c r="D126" s="3">
        <v>0</v>
      </c>
      <c r="E126" s="3">
        <v>0.2</v>
      </c>
      <c r="F126" s="1">
        <f aca="true" t="shared" si="17" ref="F126:F178">(B126-1)*E126+1</f>
        <v>1.25</v>
      </c>
      <c r="G126" s="5" t="s">
        <v>3</v>
      </c>
      <c r="H126" s="1">
        <f t="shared" si="15"/>
        <v>13.5</v>
      </c>
      <c r="I126" s="1">
        <f t="shared" si="16"/>
        <v>7.5</v>
      </c>
      <c r="J126" s="6">
        <f t="shared" si="14"/>
        <v>106.31000000000004</v>
      </c>
      <c r="K126" s="1" t="s">
        <v>129</v>
      </c>
    </row>
    <row r="127" spans="1:11" ht="12.75">
      <c r="A127" s="24">
        <v>38741</v>
      </c>
      <c r="B127" s="13">
        <v>4</v>
      </c>
      <c r="C127" s="3">
        <v>4</v>
      </c>
      <c r="D127" s="3">
        <v>0</v>
      </c>
      <c r="E127" s="3">
        <v>0.2</v>
      </c>
      <c r="F127" s="1">
        <f t="shared" si="17"/>
        <v>1.6</v>
      </c>
      <c r="G127" s="5" t="s">
        <v>2</v>
      </c>
      <c r="H127" s="1">
        <f t="shared" si="15"/>
        <v>0</v>
      </c>
      <c r="I127" s="1">
        <f t="shared" si="16"/>
        <v>-4</v>
      </c>
      <c r="J127" s="6">
        <f t="shared" si="14"/>
        <v>102.31000000000004</v>
      </c>
      <c r="K127" s="1" t="s">
        <v>131</v>
      </c>
    </row>
    <row r="128" spans="1:11" ht="12.75">
      <c r="A128" s="24">
        <v>38741</v>
      </c>
      <c r="B128" s="13">
        <v>5</v>
      </c>
      <c r="C128" s="3">
        <v>3</v>
      </c>
      <c r="D128" s="3">
        <v>0</v>
      </c>
      <c r="E128" s="3">
        <v>0.2</v>
      </c>
      <c r="F128" s="1">
        <f t="shared" si="17"/>
        <v>1.8</v>
      </c>
      <c r="G128" s="5" t="s">
        <v>2</v>
      </c>
      <c r="H128" s="1">
        <f t="shared" si="15"/>
        <v>0</v>
      </c>
      <c r="I128" s="1">
        <f t="shared" si="16"/>
        <v>-3</v>
      </c>
      <c r="J128" s="6">
        <f t="shared" si="14"/>
        <v>99.31000000000004</v>
      </c>
      <c r="K128" s="1" t="s">
        <v>132</v>
      </c>
    </row>
    <row r="129" spans="1:11" ht="12.75">
      <c r="A129" s="24">
        <v>38742</v>
      </c>
      <c r="B129" s="13">
        <v>2.75</v>
      </c>
      <c r="C129" s="3">
        <v>6</v>
      </c>
      <c r="D129" s="3">
        <v>0</v>
      </c>
      <c r="E129" s="3">
        <v>0.2</v>
      </c>
      <c r="F129" s="1">
        <f t="shared" si="17"/>
        <v>1.35</v>
      </c>
      <c r="G129" s="5" t="s">
        <v>57</v>
      </c>
      <c r="H129" s="1">
        <f t="shared" si="15"/>
        <v>0</v>
      </c>
      <c r="I129" s="1">
        <f t="shared" si="16"/>
        <v>-6</v>
      </c>
      <c r="J129" s="6">
        <f t="shared" si="14"/>
        <v>93.31000000000004</v>
      </c>
      <c r="K129" s="1" t="s">
        <v>111</v>
      </c>
    </row>
    <row r="130" spans="1:11" ht="12.75">
      <c r="A130" s="24">
        <v>38744</v>
      </c>
      <c r="B130" s="2">
        <v>2.1</v>
      </c>
      <c r="C130" s="3">
        <v>10</v>
      </c>
      <c r="D130" s="3">
        <v>0</v>
      </c>
      <c r="E130" s="3">
        <v>0.2</v>
      </c>
      <c r="F130" s="1">
        <f t="shared" si="17"/>
        <v>1.22</v>
      </c>
      <c r="G130" s="5" t="s">
        <v>1</v>
      </c>
      <c r="H130" s="1">
        <f t="shared" si="15"/>
        <v>0</v>
      </c>
      <c r="I130" s="1">
        <f t="shared" si="16"/>
        <v>-10</v>
      </c>
      <c r="J130" s="6">
        <f t="shared" si="14"/>
        <v>83.31000000000004</v>
      </c>
      <c r="K130" s="1" t="s">
        <v>133</v>
      </c>
    </row>
    <row r="131" spans="1:11" ht="12.75">
      <c r="A131" s="24">
        <v>38745</v>
      </c>
      <c r="B131" s="2">
        <v>21</v>
      </c>
      <c r="C131" s="3">
        <v>2</v>
      </c>
      <c r="D131" s="3">
        <v>2</v>
      </c>
      <c r="E131" s="3">
        <v>0.2</v>
      </c>
      <c r="F131" s="1">
        <f t="shared" si="17"/>
        <v>5</v>
      </c>
      <c r="G131" s="5" t="s">
        <v>2</v>
      </c>
      <c r="H131" s="1">
        <f t="shared" si="15"/>
        <v>0</v>
      </c>
      <c r="I131" s="1">
        <f t="shared" si="16"/>
        <v>-4</v>
      </c>
      <c r="J131" s="6">
        <f t="shared" si="14"/>
        <v>79.31000000000004</v>
      </c>
      <c r="K131" s="1" t="s">
        <v>31</v>
      </c>
    </row>
    <row r="132" spans="1:11" ht="12.75">
      <c r="A132" s="24">
        <v>38745</v>
      </c>
      <c r="B132" s="2">
        <v>4</v>
      </c>
      <c r="C132" s="3">
        <v>6</v>
      </c>
      <c r="D132" s="3">
        <v>0</v>
      </c>
      <c r="E132" s="3">
        <v>0.2</v>
      </c>
      <c r="F132" s="1">
        <f t="shared" si="17"/>
        <v>1.6</v>
      </c>
      <c r="G132" s="5" t="s">
        <v>1</v>
      </c>
      <c r="H132" s="1">
        <f t="shared" si="15"/>
        <v>0</v>
      </c>
      <c r="I132" s="1">
        <f t="shared" si="16"/>
        <v>-6</v>
      </c>
      <c r="J132" s="6">
        <f t="shared" si="14"/>
        <v>73.31000000000004</v>
      </c>
      <c r="K132" s="1" t="s">
        <v>134</v>
      </c>
    </row>
    <row r="133" spans="1:11" ht="12.75">
      <c r="A133" s="22">
        <v>38748</v>
      </c>
      <c r="B133" s="2">
        <v>5</v>
      </c>
      <c r="C133" s="3">
        <v>4</v>
      </c>
      <c r="D133" s="3">
        <v>4</v>
      </c>
      <c r="E133" s="3">
        <v>0.2</v>
      </c>
      <c r="F133" s="1">
        <f t="shared" si="17"/>
        <v>1.8</v>
      </c>
      <c r="G133" s="5" t="s">
        <v>2</v>
      </c>
      <c r="H133" s="1">
        <f t="shared" si="15"/>
        <v>0</v>
      </c>
      <c r="I133" s="1">
        <f t="shared" si="16"/>
        <v>-8</v>
      </c>
      <c r="J133" s="6">
        <f t="shared" si="14"/>
        <v>65.31000000000004</v>
      </c>
      <c r="K133" s="1" t="s">
        <v>135</v>
      </c>
    </row>
    <row r="134" spans="1:11" ht="12.75">
      <c r="A134" s="22">
        <v>38750</v>
      </c>
      <c r="B134" s="2">
        <f>23/8</f>
        <v>2.875</v>
      </c>
      <c r="C134" s="3">
        <v>5</v>
      </c>
      <c r="D134" s="3">
        <v>0</v>
      </c>
      <c r="E134" s="3">
        <v>0.2</v>
      </c>
      <c r="F134" s="1">
        <f t="shared" si="17"/>
        <v>1.375</v>
      </c>
      <c r="G134" s="5" t="s">
        <v>3</v>
      </c>
      <c r="H134" s="1">
        <f aca="true" t="shared" si="18" ref="H134:H152">IF(G134="lost",(0),IF(G134="won",B134*C134+D134*F134,D134*F134))</f>
        <v>14.375</v>
      </c>
      <c r="I134" s="1">
        <f aca="true" t="shared" si="19" ref="I134:I152">H134-C134-D134</f>
        <v>9.375</v>
      </c>
      <c r="J134" s="6">
        <f t="shared" si="14"/>
        <v>74.68500000000004</v>
      </c>
      <c r="K134" s="1" t="s">
        <v>136</v>
      </c>
    </row>
    <row r="135" spans="1:11" ht="12.75">
      <c r="A135" s="22">
        <v>38750</v>
      </c>
      <c r="B135" s="2">
        <v>3.5</v>
      </c>
      <c r="C135" s="3">
        <v>5</v>
      </c>
      <c r="D135" s="3">
        <v>0</v>
      </c>
      <c r="E135" s="3">
        <v>0.2</v>
      </c>
      <c r="F135" s="1">
        <f t="shared" si="17"/>
        <v>1.5</v>
      </c>
      <c r="G135" s="5" t="s">
        <v>3</v>
      </c>
      <c r="H135" s="1">
        <f t="shared" si="18"/>
        <v>17.5</v>
      </c>
      <c r="I135" s="1">
        <f t="shared" si="19"/>
        <v>12.5</v>
      </c>
      <c r="J135" s="6">
        <f t="shared" si="14"/>
        <v>87.18500000000004</v>
      </c>
      <c r="K135" s="1" t="s">
        <v>112</v>
      </c>
    </row>
    <row r="136" spans="1:11" ht="12.75">
      <c r="A136" s="22">
        <v>38750</v>
      </c>
      <c r="B136" s="2">
        <v>10.06</v>
      </c>
      <c r="C136" s="3">
        <v>2</v>
      </c>
      <c r="D136" s="3">
        <v>0</v>
      </c>
      <c r="E136" s="3">
        <v>0.2</v>
      </c>
      <c r="F136" s="1">
        <f t="shared" si="17"/>
        <v>2.8120000000000003</v>
      </c>
      <c r="G136" s="5" t="s">
        <v>3</v>
      </c>
      <c r="H136" s="1">
        <f t="shared" si="18"/>
        <v>20.12</v>
      </c>
      <c r="I136" s="1">
        <f t="shared" si="19"/>
        <v>18.12</v>
      </c>
      <c r="J136" s="6">
        <f t="shared" si="14"/>
        <v>105.30500000000005</v>
      </c>
      <c r="K136" s="1" t="s">
        <v>137</v>
      </c>
    </row>
    <row r="137" spans="1:11" ht="12.75">
      <c r="A137" s="22">
        <v>38751</v>
      </c>
      <c r="B137" s="2">
        <v>6</v>
      </c>
      <c r="C137" s="3">
        <v>4</v>
      </c>
      <c r="D137" s="3">
        <v>4</v>
      </c>
      <c r="E137" s="3">
        <v>0.2</v>
      </c>
      <c r="F137" s="1">
        <f t="shared" si="17"/>
        <v>2</v>
      </c>
      <c r="G137" s="5" t="s">
        <v>2</v>
      </c>
      <c r="H137" s="1">
        <f t="shared" si="18"/>
        <v>0</v>
      </c>
      <c r="I137" s="1">
        <f t="shared" si="19"/>
        <v>-8</v>
      </c>
      <c r="J137" s="6">
        <f t="shared" si="14"/>
        <v>97.30500000000005</v>
      </c>
      <c r="K137" s="1" t="s">
        <v>110</v>
      </c>
    </row>
    <row r="138" spans="1:11" ht="12.75">
      <c r="A138" s="22">
        <v>38752</v>
      </c>
      <c r="B138" s="2">
        <v>3.75</v>
      </c>
      <c r="C138" s="3">
        <v>5</v>
      </c>
      <c r="D138" s="3">
        <v>0</v>
      </c>
      <c r="E138" s="3">
        <v>0.2</v>
      </c>
      <c r="F138" s="1">
        <f t="shared" si="17"/>
        <v>1.55</v>
      </c>
      <c r="G138" s="5" t="s">
        <v>1</v>
      </c>
      <c r="H138" s="1">
        <f t="shared" si="18"/>
        <v>0</v>
      </c>
      <c r="I138" s="1">
        <f t="shared" si="19"/>
        <v>-5</v>
      </c>
      <c r="J138" s="6">
        <f t="shared" si="14"/>
        <v>92.30500000000005</v>
      </c>
      <c r="K138" s="1" t="s">
        <v>138</v>
      </c>
    </row>
    <row r="139" spans="1:11" ht="12.75">
      <c r="A139" s="22">
        <v>38752</v>
      </c>
      <c r="B139" s="2">
        <v>5</v>
      </c>
      <c r="C139" s="3">
        <v>5</v>
      </c>
      <c r="D139" s="3">
        <v>0</v>
      </c>
      <c r="E139" s="3">
        <v>0.2</v>
      </c>
      <c r="F139" s="1">
        <f t="shared" si="17"/>
        <v>1.8</v>
      </c>
      <c r="G139" s="5" t="s">
        <v>2</v>
      </c>
      <c r="H139" s="1">
        <f t="shared" si="18"/>
        <v>0</v>
      </c>
      <c r="I139" s="1">
        <f t="shared" si="19"/>
        <v>-5</v>
      </c>
      <c r="J139" s="6">
        <f t="shared" si="14"/>
        <v>87.30500000000005</v>
      </c>
      <c r="K139" s="1" t="s">
        <v>139</v>
      </c>
    </row>
    <row r="140" spans="1:11" ht="12.75">
      <c r="A140" s="22">
        <v>38752</v>
      </c>
      <c r="B140" s="2">
        <v>17.5</v>
      </c>
      <c r="C140" s="3">
        <v>2</v>
      </c>
      <c r="D140" s="3">
        <v>0</v>
      </c>
      <c r="E140" s="3">
        <v>0.2</v>
      </c>
      <c r="F140" s="1">
        <f t="shared" si="17"/>
        <v>4.300000000000001</v>
      </c>
      <c r="G140" s="5" t="s">
        <v>2</v>
      </c>
      <c r="H140" s="1">
        <f t="shared" si="18"/>
        <v>0</v>
      </c>
      <c r="I140" s="1">
        <f t="shared" si="19"/>
        <v>-2</v>
      </c>
      <c r="J140" s="6">
        <f t="shared" si="14"/>
        <v>85.30500000000005</v>
      </c>
      <c r="K140" s="1" t="s">
        <v>137</v>
      </c>
    </row>
    <row r="141" spans="1:11" ht="12.75">
      <c r="A141" s="22">
        <v>38753</v>
      </c>
      <c r="B141" s="2">
        <v>5.5</v>
      </c>
      <c r="C141" s="3">
        <v>5</v>
      </c>
      <c r="D141" s="3">
        <v>0</v>
      </c>
      <c r="E141" s="3">
        <v>0.2</v>
      </c>
      <c r="F141" s="1">
        <f t="shared" si="17"/>
        <v>1.9</v>
      </c>
      <c r="G141" s="5" t="s">
        <v>2</v>
      </c>
      <c r="H141" s="1">
        <f t="shared" si="18"/>
        <v>0</v>
      </c>
      <c r="I141" s="1">
        <f t="shared" si="19"/>
        <v>-5</v>
      </c>
      <c r="J141" s="6">
        <f t="shared" si="14"/>
        <v>80.30500000000005</v>
      </c>
      <c r="K141" s="1" t="s">
        <v>140</v>
      </c>
    </row>
    <row r="142" spans="1:11" ht="12.75">
      <c r="A142" s="22">
        <v>38754</v>
      </c>
      <c r="B142" s="2">
        <v>5</v>
      </c>
      <c r="C142" s="3">
        <v>3</v>
      </c>
      <c r="D142" s="3">
        <v>3</v>
      </c>
      <c r="E142" s="3">
        <v>0.2</v>
      </c>
      <c r="F142" s="1">
        <f t="shared" si="17"/>
        <v>1.8</v>
      </c>
      <c r="G142" s="5" t="s">
        <v>2</v>
      </c>
      <c r="H142" s="1">
        <f t="shared" si="18"/>
        <v>0</v>
      </c>
      <c r="I142" s="1">
        <f t="shared" si="19"/>
        <v>-6</v>
      </c>
      <c r="J142" s="6">
        <f t="shared" si="14"/>
        <v>74.30500000000005</v>
      </c>
      <c r="K142" s="1" t="s">
        <v>141</v>
      </c>
    </row>
    <row r="143" spans="1:11" ht="12.75">
      <c r="A143" s="22">
        <v>38756</v>
      </c>
      <c r="B143" s="2">
        <v>3</v>
      </c>
      <c r="C143" s="3">
        <v>5</v>
      </c>
      <c r="D143" s="3">
        <v>0</v>
      </c>
      <c r="E143" s="3">
        <v>0.2</v>
      </c>
      <c r="F143" s="1">
        <f t="shared" si="17"/>
        <v>1.4</v>
      </c>
      <c r="G143" s="5" t="s">
        <v>3</v>
      </c>
      <c r="H143" s="1">
        <f t="shared" si="18"/>
        <v>15</v>
      </c>
      <c r="I143" s="1">
        <f t="shared" si="19"/>
        <v>10</v>
      </c>
      <c r="J143" s="6">
        <f t="shared" si="14"/>
        <v>84.30500000000005</v>
      </c>
      <c r="K143" s="1" t="s">
        <v>142</v>
      </c>
    </row>
    <row r="144" spans="1:11" ht="12.75">
      <c r="A144" s="22">
        <v>38756</v>
      </c>
      <c r="B144" s="2">
        <v>3.75</v>
      </c>
      <c r="C144" s="3">
        <v>3</v>
      </c>
      <c r="D144" s="3">
        <v>0</v>
      </c>
      <c r="E144" s="3">
        <v>0.2</v>
      </c>
      <c r="F144" s="1">
        <f t="shared" si="17"/>
        <v>1.55</v>
      </c>
      <c r="G144" s="5" t="s">
        <v>3</v>
      </c>
      <c r="H144" s="1">
        <f t="shared" si="18"/>
        <v>11.25</v>
      </c>
      <c r="I144" s="1">
        <f t="shared" si="19"/>
        <v>8.25</v>
      </c>
      <c r="J144" s="6">
        <f t="shared" si="14"/>
        <v>92.55500000000005</v>
      </c>
      <c r="K144" s="1" t="s">
        <v>75</v>
      </c>
    </row>
    <row r="145" spans="1:11" ht="12.75">
      <c r="A145" s="22">
        <v>38756</v>
      </c>
      <c r="B145" s="2">
        <v>11.25</v>
      </c>
      <c r="C145" s="3">
        <v>2</v>
      </c>
      <c r="D145" s="3">
        <v>0</v>
      </c>
      <c r="E145" s="3">
        <v>0.2</v>
      </c>
      <c r="F145" s="1">
        <f t="shared" si="17"/>
        <v>3.0500000000000003</v>
      </c>
      <c r="G145" s="5" t="s">
        <v>3</v>
      </c>
      <c r="H145" s="1">
        <f t="shared" si="18"/>
        <v>22.5</v>
      </c>
      <c r="I145" s="1">
        <f t="shared" si="19"/>
        <v>20.5</v>
      </c>
      <c r="J145" s="6">
        <f t="shared" si="14"/>
        <v>113.05500000000005</v>
      </c>
      <c r="K145" s="1" t="s">
        <v>137</v>
      </c>
    </row>
    <row r="146" spans="1:11" ht="12.75">
      <c r="A146" s="22">
        <v>38757</v>
      </c>
      <c r="B146" s="2">
        <v>5</v>
      </c>
      <c r="C146" s="3">
        <v>3</v>
      </c>
      <c r="D146" s="3">
        <v>3</v>
      </c>
      <c r="E146" s="3">
        <v>0.2</v>
      </c>
      <c r="F146" s="1">
        <f t="shared" si="17"/>
        <v>1.8</v>
      </c>
      <c r="G146" s="5" t="s">
        <v>3</v>
      </c>
      <c r="H146" s="1">
        <f t="shared" si="18"/>
        <v>20.4</v>
      </c>
      <c r="I146" s="1">
        <f t="shared" si="19"/>
        <v>14.399999999999999</v>
      </c>
      <c r="J146" s="6">
        <f t="shared" si="14"/>
        <v>127.45500000000004</v>
      </c>
      <c r="K146" s="1" t="s">
        <v>143</v>
      </c>
    </row>
    <row r="147" spans="1:11" ht="12.75">
      <c r="A147" s="22">
        <v>38758</v>
      </c>
      <c r="B147" s="2">
        <v>3.5</v>
      </c>
      <c r="C147" s="3">
        <v>4</v>
      </c>
      <c r="D147" s="3">
        <v>0</v>
      </c>
      <c r="E147" s="3">
        <v>0.2</v>
      </c>
      <c r="F147" s="1">
        <f t="shared" si="17"/>
        <v>1.5</v>
      </c>
      <c r="G147" s="5" t="s">
        <v>2</v>
      </c>
      <c r="H147" s="1">
        <f t="shared" si="18"/>
        <v>0</v>
      </c>
      <c r="I147" s="1">
        <f t="shared" si="19"/>
        <v>-4</v>
      </c>
      <c r="J147" s="6">
        <f t="shared" si="14"/>
        <v>123.45500000000004</v>
      </c>
      <c r="K147" s="1" t="s">
        <v>144</v>
      </c>
    </row>
    <row r="148" spans="1:11" ht="12.75">
      <c r="A148" s="22">
        <v>38759</v>
      </c>
      <c r="B148" s="2">
        <v>2.25</v>
      </c>
      <c r="C148" s="3">
        <v>6</v>
      </c>
      <c r="D148" s="3">
        <v>0</v>
      </c>
      <c r="E148" s="3">
        <v>0.2</v>
      </c>
      <c r="F148" s="1">
        <f t="shared" si="17"/>
        <v>1.25</v>
      </c>
      <c r="G148" s="5" t="s">
        <v>57</v>
      </c>
      <c r="H148" s="1">
        <f t="shared" si="18"/>
        <v>0</v>
      </c>
      <c r="I148" s="1">
        <f t="shared" si="19"/>
        <v>-6</v>
      </c>
      <c r="J148" s="6">
        <f t="shared" si="14"/>
        <v>117.45500000000004</v>
      </c>
      <c r="K148" s="1" t="s">
        <v>92</v>
      </c>
    </row>
    <row r="149" spans="1:11" ht="12.75">
      <c r="A149" s="22">
        <v>38759</v>
      </c>
      <c r="B149" s="2">
        <v>5</v>
      </c>
      <c r="C149" s="3">
        <v>2</v>
      </c>
      <c r="D149" s="3">
        <v>2</v>
      </c>
      <c r="E149" s="3">
        <v>0.2</v>
      </c>
      <c r="F149" s="1">
        <f t="shared" si="17"/>
        <v>1.8</v>
      </c>
      <c r="G149" s="5" t="s">
        <v>2</v>
      </c>
      <c r="H149" s="1">
        <f t="shared" si="18"/>
        <v>0</v>
      </c>
      <c r="I149" s="1">
        <f t="shared" si="19"/>
        <v>-4</v>
      </c>
      <c r="J149" s="6">
        <f t="shared" si="14"/>
        <v>113.45500000000004</v>
      </c>
      <c r="K149" s="1" t="s">
        <v>145</v>
      </c>
    </row>
    <row r="150" spans="1:11" ht="12.75">
      <c r="A150" s="22">
        <v>38760</v>
      </c>
      <c r="B150" s="2">
        <v>21</v>
      </c>
      <c r="C150" s="3">
        <v>2</v>
      </c>
      <c r="D150" s="3">
        <v>2</v>
      </c>
      <c r="E150" s="3">
        <v>0.2</v>
      </c>
      <c r="F150" s="1">
        <f t="shared" si="17"/>
        <v>5</v>
      </c>
      <c r="G150" s="5" t="s">
        <v>32</v>
      </c>
      <c r="H150" s="1">
        <f t="shared" si="18"/>
        <v>10</v>
      </c>
      <c r="I150" s="1">
        <f t="shared" si="19"/>
        <v>6</v>
      </c>
      <c r="J150" s="6">
        <f t="shared" si="14"/>
        <v>119.45500000000004</v>
      </c>
      <c r="K150" s="1" t="s">
        <v>146</v>
      </c>
    </row>
    <row r="151" spans="1:11" ht="12.75">
      <c r="A151" s="22">
        <v>38760</v>
      </c>
      <c r="B151" s="2">
        <v>17</v>
      </c>
      <c r="C151" s="3">
        <v>2</v>
      </c>
      <c r="D151" s="3">
        <v>2</v>
      </c>
      <c r="E151" s="3">
        <v>0.2</v>
      </c>
      <c r="F151" s="1">
        <f t="shared" si="17"/>
        <v>4.2</v>
      </c>
      <c r="G151" s="5" t="s">
        <v>2</v>
      </c>
      <c r="H151" s="1">
        <f t="shared" si="18"/>
        <v>0</v>
      </c>
      <c r="I151" s="1">
        <f t="shared" si="19"/>
        <v>-4</v>
      </c>
      <c r="J151" s="6">
        <f t="shared" si="14"/>
        <v>115.45500000000004</v>
      </c>
      <c r="K151" s="1" t="s">
        <v>147</v>
      </c>
    </row>
    <row r="152" spans="1:11" ht="12.75">
      <c r="A152" s="22">
        <v>38760</v>
      </c>
      <c r="B152" s="2">
        <v>340</v>
      </c>
      <c r="C152" s="3">
        <v>1</v>
      </c>
      <c r="D152" s="3">
        <v>1</v>
      </c>
      <c r="E152" s="3">
        <v>0.2</v>
      </c>
      <c r="F152" s="1">
        <f t="shared" si="17"/>
        <v>68.8</v>
      </c>
      <c r="G152" s="5" t="s">
        <v>2</v>
      </c>
      <c r="H152" s="1">
        <f t="shared" si="18"/>
        <v>0</v>
      </c>
      <c r="I152" s="1">
        <f t="shared" si="19"/>
        <v>-2</v>
      </c>
      <c r="J152" s="6">
        <f t="shared" si="14"/>
        <v>113.45500000000004</v>
      </c>
      <c r="K152" s="1" t="s">
        <v>137</v>
      </c>
    </row>
    <row r="153" spans="1:11" ht="12.75">
      <c r="A153" s="22">
        <v>38761</v>
      </c>
      <c r="B153" s="2">
        <v>1.91</v>
      </c>
      <c r="C153" s="3">
        <v>9</v>
      </c>
      <c r="D153" s="3">
        <v>0</v>
      </c>
      <c r="E153" s="3">
        <v>0.2</v>
      </c>
      <c r="F153" s="1">
        <f t="shared" si="17"/>
        <v>1.182</v>
      </c>
      <c r="G153" s="5" t="s">
        <v>3</v>
      </c>
      <c r="H153" s="1">
        <f aca="true" t="shared" si="20" ref="H153:H167">IF(G153="lost",(0),IF(G153="won",B153*C153+D153*F153,D153*F153))</f>
        <v>17.189999999999998</v>
      </c>
      <c r="I153" s="1">
        <f aca="true" t="shared" si="21" ref="I153:I167">H153-C153-D153</f>
        <v>8.189999999999998</v>
      </c>
      <c r="J153" s="6">
        <f t="shared" si="14"/>
        <v>121.64500000000004</v>
      </c>
      <c r="K153" s="1" t="s">
        <v>112</v>
      </c>
    </row>
    <row r="154" spans="1:11" ht="12.75">
      <c r="A154" s="22">
        <v>38762</v>
      </c>
      <c r="B154" s="2">
        <v>5.5</v>
      </c>
      <c r="C154" s="3">
        <v>3</v>
      </c>
      <c r="D154" s="3">
        <v>3</v>
      </c>
      <c r="E154" s="3">
        <v>0.2</v>
      </c>
      <c r="F154" s="1">
        <f t="shared" si="17"/>
        <v>1.9</v>
      </c>
      <c r="G154" s="5" t="s">
        <v>1</v>
      </c>
      <c r="H154" s="1">
        <f t="shared" si="20"/>
        <v>5.699999999999999</v>
      </c>
      <c r="I154" s="1">
        <f t="shared" si="21"/>
        <v>-0.3000000000000007</v>
      </c>
      <c r="J154" s="6">
        <f aca="true" t="shared" si="22" ref="J154:J168">I154+J153</f>
        <v>121.34500000000004</v>
      </c>
      <c r="K154" s="1" t="s">
        <v>148</v>
      </c>
    </row>
    <row r="155" spans="1:11" ht="12.75">
      <c r="A155" s="22">
        <v>38763</v>
      </c>
      <c r="B155" s="2">
        <v>7.5</v>
      </c>
      <c r="C155" s="3">
        <v>2</v>
      </c>
      <c r="D155" s="3">
        <v>2</v>
      </c>
      <c r="E155" s="3">
        <v>0.2</v>
      </c>
      <c r="F155" s="1">
        <f t="shared" si="17"/>
        <v>2.3</v>
      </c>
      <c r="G155" s="5" t="s">
        <v>1</v>
      </c>
      <c r="H155" s="1">
        <f t="shared" si="20"/>
        <v>4.6</v>
      </c>
      <c r="I155" s="1">
        <f t="shared" si="21"/>
        <v>0.5999999999999996</v>
      </c>
      <c r="J155" s="6">
        <f t="shared" si="22"/>
        <v>121.94500000000004</v>
      </c>
      <c r="K155" s="1" t="s">
        <v>149</v>
      </c>
    </row>
    <row r="156" spans="1:11" ht="12.75">
      <c r="A156" s="22">
        <v>38763</v>
      </c>
      <c r="B156" s="2">
        <v>8.5</v>
      </c>
      <c r="C156" s="3">
        <v>2</v>
      </c>
      <c r="D156" s="3">
        <v>2</v>
      </c>
      <c r="E156" s="3">
        <v>0.2</v>
      </c>
      <c r="F156" s="1">
        <f t="shared" si="17"/>
        <v>2.5</v>
      </c>
      <c r="G156" s="5" t="s">
        <v>2</v>
      </c>
      <c r="H156" s="1">
        <f t="shared" si="20"/>
        <v>0</v>
      </c>
      <c r="I156" s="1">
        <f t="shared" si="21"/>
        <v>-4</v>
      </c>
      <c r="J156" s="6">
        <f t="shared" si="22"/>
        <v>117.94500000000004</v>
      </c>
      <c r="K156" s="1" t="s">
        <v>150</v>
      </c>
    </row>
    <row r="157" spans="1:11" ht="12.75">
      <c r="A157" s="22">
        <v>38763</v>
      </c>
      <c r="B157" s="2">
        <v>64</v>
      </c>
      <c r="C157" s="3">
        <v>1</v>
      </c>
      <c r="D157" s="3">
        <v>1</v>
      </c>
      <c r="E157" s="3">
        <v>0.2</v>
      </c>
      <c r="F157" s="1">
        <f t="shared" si="17"/>
        <v>13.600000000000001</v>
      </c>
      <c r="G157" s="5" t="s">
        <v>2</v>
      </c>
      <c r="H157" s="1">
        <f t="shared" si="20"/>
        <v>0</v>
      </c>
      <c r="I157" s="1">
        <f t="shared" si="21"/>
        <v>-2</v>
      </c>
      <c r="J157" s="6">
        <f t="shared" si="22"/>
        <v>115.94500000000004</v>
      </c>
      <c r="K157" s="1" t="s">
        <v>137</v>
      </c>
    </row>
    <row r="158" spans="1:11" ht="12.75">
      <c r="A158" s="22">
        <v>38764</v>
      </c>
      <c r="B158" s="2">
        <v>4.5</v>
      </c>
      <c r="C158" s="3">
        <v>5</v>
      </c>
      <c r="D158" s="3">
        <v>5</v>
      </c>
      <c r="E158" s="3">
        <v>0.2</v>
      </c>
      <c r="F158" s="1">
        <f t="shared" si="17"/>
        <v>1.7000000000000002</v>
      </c>
      <c r="G158" s="5" t="s">
        <v>1</v>
      </c>
      <c r="H158" s="1">
        <f t="shared" si="20"/>
        <v>8.5</v>
      </c>
      <c r="I158" s="1">
        <f t="shared" si="21"/>
        <v>-1.5</v>
      </c>
      <c r="J158" s="6">
        <f t="shared" si="22"/>
        <v>114.44500000000004</v>
      </c>
      <c r="K158" s="1" t="s">
        <v>151</v>
      </c>
    </row>
    <row r="159" spans="1:11" ht="12.75">
      <c r="A159" s="22">
        <v>38765</v>
      </c>
      <c r="B159" s="2">
        <v>11</v>
      </c>
      <c r="C159" s="3">
        <v>3</v>
      </c>
      <c r="D159" s="3">
        <v>3</v>
      </c>
      <c r="E159" s="3">
        <v>0.2</v>
      </c>
      <c r="F159" s="1">
        <f t="shared" si="17"/>
        <v>3</v>
      </c>
      <c r="G159" s="5" t="s">
        <v>1</v>
      </c>
      <c r="H159" s="1">
        <f t="shared" si="20"/>
        <v>9</v>
      </c>
      <c r="I159" s="1">
        <f t="shared" si="21"/>
        <v>3</v>
      </c>
      <c r="J159" s="6">
        <f t="shared" si="22"/>
        <v>117.44500000000004</v>
      </c>
      <c r="K159" s="1" t="s">
        <v>152</v>
      </c>
    </row>
    <row r="160" spans="1:11" ht="12.75">
      <c r="A160" s="22">
        <v>38766</v>
      </c>
      <c r="B160" s="2">
        <v>13</v>
      </c>
      <c r="C160" s="3">
        <v>2</v>
      </c>
      <c r="D160" s="3">
        <v>0</v>
      </c>
      <c r="E160" s="3">
        <v>0.2</v>
      </c>
      <c r="F160" s="1">
        <f t="shared" si="17"/>
        <v>3.4000000000000004</v>
      </c>
      <c r="G160" s="5" t="s">
        <v>1</v>
      </c>
      <c r="H160" s="1">
        <f t="shared" si="20"/>
        <v>0</v>
      </c>
      <c r="I160" s="1">
        <f t="shared" si="21"/>
        <v>-2</v>
      </c>
      <c r="J160" s="6">
        <f t="shared" si="22"/>
        <v>115.44500000000004</v>
      </c>
      <c r="K160" s="1" t="s">
        <v>87</v>
      </c>
    </row>
    <row r="161" spans="1:11" ht="12.75">
      <c r="A161" s="22">
        <v>38766</v>
      </c>
      <c r="B161" s="2">
        <v>7.5</v>
      </c>
      <c r="C161" s="3">
        <v>3</v>
      </c>
      <c r="D161" s="3">
        <v>3</v>
      </c>
      <c r="E161" s="3">
        <v>0.25</v>
      </c>
      <c r="F161" s="1">
        <f t="shared" si="17"/>
        <v>2.625</v>
      </c>
      <c r="G161" s="5" t="s">
        <v>32</v>
      </c>
      <c r="H161" s="1">
        <f t="shared" si="20"/>
        <v>7.875</v>
      </c>
      <c r="I161" s="1">
        <f t="shared" si="21"/>
        <v>1.875</v>
      </c>
      <c r="J161" s="6">
        <f t="shared" si="22"/>
        <v>117.32000000000004</v>
      </c>
      <c r="K161" s="1" t="s">
        <v>153</v>
      </c>
    </row>
    <row r="162" spans="1:11" ht="12.75">
      <c r="A162" s="22">
        <v>38766</v>
      </c>
      <c r="B162" s="2">
        <v>51</v>
      </c>
      <c r="C162" s="3">
        <v>1</v>
      </c>
      <c r="D162" s="3">
        <v>1</v>
      </c>
      <c r="E162" s="3">
        <v>0.25</v>
      </c>
      <c r="F162" s="1">
        <f t="shared" si="17"/>
        <v>13.5</v>
      </c>
      <c r="G162" s="5" t="s">
        <v>2</v>
      </c>
      <c r="H162" s="1">
        <f t="shared" si="20"/>
        <v>0</v>
      </c>
      <c r="I162" s="1">
        <f t="shared" si="21"/>
        <v>-2</v>
      </c>
      <c r="J162" s="6">
        <f t="shared" si="22"/>
        <v>115.32000000000004</v>
      </c>
      <c r="K162" s="1" t="s">
        <v>154</v>
      </c>
    </row>
    <row r="163" spans="1:11" ht="12.75">
      <c r="A163" s="22">
        <v>38767</v>
      </c>
      <c r="B163" s="2">
        <v>3.5</v>
      </c>
      <c r="C163" s="3">
        <v>6</v>
      </c>
      <c r="D163" s="3">
        <v>0</v>
      </c>
      <c r="E163" s="3">
        <v>0.2</v>
      </c>
      <c r="F163" s="1">
        <f t="shared" si="17"/>
        <v>1.5</v>
      </c>
      <c r="G163" s="5" t="s">
        <v>32</v>
      </c>
      <c r="H163" s="1">
        <f t="shared" si="20"/>
        <v>0</v>
      </c>
      <c r="I163" s="1">
        <f t="shared" si="21"/>
        <v>-6</v>
      </c>
      <c r="J163" s="6">
        <f t="shared" si="22"/>
        <v>109.32000000000004</v>
      </c>
      <c r="K163" s="1" t="s">
        <v>155</v>
      </c>
    </row>
    <row r="164" spans="1:11" ht="12.75">
      <c r="A164" s="22">
        <v>38768</v>
      </c>
      <c r="B164" s="3">
        <v>4</v>
      </c>
      <c r="C164" s="3">
        <v>4</v>
      </c>
      <c r="D164" s="3">
        <v>0</v>
      </c>
      <c r="E164" s="3">
        <v>0.2</v>
      </c>
      <c r="F164" s="1">
        <f t="shared" si="17"/>
        <v>1.6</v>
      </c>
      <c r="G164" s="5" t="s">
        <v>3</v>
      </c>
      <c r="H164" s="1">
        <f t="shared" si="20"/>
        <v>16</v>
      </c>
      <c r="I164" s="1">
        <f t="shared" si="21"/>
        <v>12</v>
      </c>
      <c r="J164" s="6">
        <f t="shared" si="22"/>
        <v>121.32000000000004</v>
      </c>
      <c r="K164" s="1" t="s">
        <v>156</v>
      </c>
    </row>
    <row r="165" spans="1:11" ht="12.75">
      <c r="A165" s="22">
        <v>38769</v>
      </c>
      <c r="B165" s="3">
        <v>3</v>
      </c>
      <c r="C165" s="3">
        <v>4</v>
      </c>
      <c r="D165" s="3">
        <v>0</v>
      </c>
      <c r="E165" s="3">
        <v>0.2</v>
      </c>
      <c r="F165" s="1">
        <f t="shared" si="17"/>
        <v>1.4</v>
      </c>
      <c r="G165" s="5" t="s">
        <v>3</v>
      </c>
      <c r="H165" s="1">
        <f t="shared" si="20"/>
        <v>12</v>
      </c>
      <c r="I165" s="1">
        <f t="shared" si="21"/>
        <v>8</v>
      </c>
      <c r="J165" s="6">
        <f t="shared" si="22"/>
        <v>129.32000000000005</v>
      </c>
      <c r="K165" s="1" t="s">
        <v>157</v>
      </c>
    </row>
    <row r="166" spans="1:11" ht="12.75">
      <c r="A166" s="22">
        <v>38769</v>
      </c>
      <c r="B166" s="3">
        <v>3.5</v>
      </c>
      <c r="C166" s="3">
        <v>4</v>
      </c>
      <c r="D166" s="3">
        <v>0</v>
      </c>
      <c r="E166" s="3">
        <v>0.2</v>
      </c>
      <c r="F166" s="1">
        <f t="shared" si="17"/>
        <v>1.5</v>
      </c>
      <c r="G166" s="5" t="s">
        <v>32</v>
      </c>
      <c r="H166" s="1">
        <f t="shared" si="20"/>
        <v>0</v>
      </c>
      <c r="I166" s="1">
        <f t="shared" si="21"/>
        <v>-4</v>
      </c>
      <c r="J166" s="6">
        <f t="shared" si="22"/>
        <v>125.32000000000005</v>
      </c>
      <c r="K166" s="1" t="s">
        <v>159</v>
      </c>
    </row>
    <row r="167" spans="1:11" ht="12.75">
      <c r="A167" s="22">
        <v>38769</v>
      </c>
      <c r="B167" s="3">
        <v>10.5</v>
      </c>
      <c r="C167" s="3">
        <v>2</v>
      </c>
      <c r="D167" s="3">
        <v>0</v>
      </c>
      <c r="E167" s="3">
        <v>0.2</v>
      </c>
      <c r="F167" s="1">
        <f t="shared" si="17"/>
        <v>2.9000000000000004</v>
      </c>
      <c r="G167" s="5" t="s">
        <v>2</v>
      </c>
      <c r="H167" s="1">
        <f t="shared" si="20"/>
        <v>0</v>
      </c>
      <c r="I167" s="1">
        <f t="shared" si="21"/>
        <v>-2</v>
      </c>
      <c r="J167" s="6">
        <f t="shared" si="22"/>
        <v>123.32000000000005</v>
      </c>
      <c r="K167" s="1" t="s">
        <v>137</v>
      </c>
    </row>
    <row r="168" spans="1:11" ht="12.75">
      <c r="A168" s="22">
        <v>38770</v>
      </c>
      <c r="B168" s="3">
        <f>23/8</f>
        <v>2.875</v>
      </c>
      <c r="C168" s="3">
        <v>6</v>
      </c>
      <c r="D168" s="3">
        <v>0</v>
      </c>
      <c r="E168" s="3">
        <v>0.2</v>
      </c>
      <c r="F168" s="1">
        <f t="shared" si="17"/>
        <v>1.375</v>
      </c>
      <c r="G168" s="5" t="s">
        <v>1</v>
      </c>
      <c r="H168" s="1">
        <f>IF(G168="lost",(0),IF(G168="won",B168*C168+D168*F168,D168*F168))</f>
        <v>0</v>
      </c>
      <c r="I168" s="1">
        <f>H168-C168-D168</f>
        <v>-6</v>
      </c>
      <c r="J168" s="6">
        <f t="shared" si="22"/>
        <v>117.32000000000005</v>
      </c>
      <c r="K168" s="1" t="s">
        <v>158</v>
      </c>
    </row>
    <row r="169" spans="1:11" ht="12.75">
      <c r="A169" s="22">
        <v>38771</v>
      </c>
      <c r="B169" s="3">
        <v>2</v>
      </c>
      <c r="C169" s="3">
        <v>7</v>
      </c>
      <c r="D169" s="3">
        <v>0</v>
      </c>
      <c r="E169" s="3">
        <v>0.2</v>
      </c>
      <c r="F169" s="1">
        <f t="shared" si="17"/>
        <v>1.2</v>
      </c>
      <c r="G169" s="5" t="s">
        <v>3</v>
      </c>
      <c r="H169" s="1">
        <f aca="true" t="shared" si="23" ref="H169:H174">IF(G169="lost",(0),IF(G169="won",B169*C169+D169*F169,D169*F169))</f>
        <v>14</v>
      </c>
      <c r="I169" s="1">
        <f aca="true" t="shared" si="24" ref="I169:I174">H169-C169-D169</f>
        <v>7</v>
      </c>
      <c r="J169" s="6">
        <f aca="true" t="shared" si="25" ref="J169:J178">I169+J168</f>
        <v>124.32000000000005</v>
      </c>
      <c r="K169" s="1" t="s">
        <v>160</v>
      </c>
    </row>
    <row r="170" spans="1:11" ht="12.75">
      <c r="A170" s="22">
        <v>38771</v>
      </c>
      <c r="B170" s="3">
        <v>3.5</v>
      </c>
      <c r="C170" s="3">
        <v>4</v>
      </c>
      <c r="D170" s="3">
        <v>0</v>
      </c>
      <c r="E170" s="3">
        <v>0.2</v>
      </c>
      <c r="F170" s="1">
        <f t="shared" si="17"/>
        <v>1.5</v>
      </c>
      <c r="G170" s="5" t="s">
        <v>2</v>
      </c>
      <c r="H170" s="1">
        <f t="shared" si="23"/>
        <v>0</v>
      </c>
      <c r="I170" s="1">
        <f t="shared" si="24"/>
        <v>-4</v>
      </c>
      <c r="J170" s="6">
        <f t="shared" si="25"/>
        <v>120.32000000000005</v>
      </c>
      <c r="K170" s="1" t="s">
        <v>161</v>
      </c>
    </row>
    <row r="171" spans="1:11" ht="12.75">
      <c r="A171" s="22">
        <v>38771</v>
      </c>
      <c r="B171" s="3">
        <v>7</v>
      </c>
      <c r="C171" s="3">
        <v>2</v>
      </c>
      <c r="D171" s="3">
        <v>0</v>
      </c>
      <c r="E171" s="3">
        <v>0.2</v>
      </c>
      <c r="F171" s="1">
        <f t="shared" si="17"/>
        <v>2.2</v>
      </c>
      <c r="G171" s="5" t="s">
        <v>2</v>
      </c>
      <c r="H171" s="1">
        <f t="shared" si="23"/>
        <v>0</v>
      </c>
      <c r="I171" s="1">
        <f t="shared" si="24"/>
        <v>-2</v>
      </c>
      <c r="J171" s="6">
        <f t="shared" si="25"/>
        <v>118.32000000000005</v>
      </c>
      <c r="K171" s="1" t="s">
        <v>137</v>
      </c>
    </row>
    <row r="172" spans="1:11" ht="12.75">
      <c r="A172" s="22">
        <v>38772</v>
      </c>
      <c r="B172" s="3">
        <f>21/8</f>
        <v>2.625</v>
      </c>
      <c r="C172" s="3">
        <v>5</v>
      </c>
      <c r="D172" s="3">
        <v>0</v>
      </c>
      <c r="E172" s="3">
        <v>0.2</v>
      </c>
      <c r="F172" s="1">
        <f t="shared" si="17"/>
        <v>1.325</v>
      </c>
      <c r="G172" s="5" t="s">
        <v>3</v>
      </c>
      <c r="H172" s="1">
        <f t="shared" si="23"/>
        <v>13.125</v>
      </c>
      <c r="I172" s="1">
        <f t="shared" si="24"/>
        <v>8.125</v>
      </c>
      <c r="J172" s="6">
        <f t="shared" si="25"/>
        <v>126.44500000000005</v>
      </c>
      <c r="K172" s="1" t="s">
        <v>162</v>
      </c>
    </row>
    <row r="173" spans="1:11" ht="12.75">
      <c r="A173" s="22">
        <v>38772</v>
      </c>
      <c r="B173" s="3">
        <v>3</v>
      </c>
      <c r="C173" s="3">
        <v>3</v>
      </c>
      <c r="D173" s="3">
        <v>0</v>
      </c>
      <c r="E173" s="3">
        <v>0.2</v>
      </c>
      <c r="F173" s="1">
        <f t="shared" si="17"/>
        <v>1.4</v>
      </c>
      <c r="G173" s="5" t="s">
        <v>3</v>
      </c>
      <c r="H173" s="1">
        <f t="shared" si="23"/>
        <v>9</v>
      </c>
      <c r="I173" s="1">
        <f t="shared" si="24"/>
        <v>6</v>
      </c>
      <c r="J173" s="6">
        <f t="shared" si="25"/>
        <v>132.44500000000005</v>
      </c>
      <c r="K173" s="1" t="s">
        <v>163</v>
      </c>
    </row>
    <row r="174" spans="1:11" ht="12.75">
      <c r="A174" s="22">
        <v>38772</v>
      </c>
      <c r="B174" s="3">
        <f>2.625*3</f>
        <v>7.875</v>
      </c>
      <c r="C174" s="3">
        <v>2</v>
      </c>
      <c r="D174" s="3">
        <v>0</v>
      </c>
      <c r="E174" s="3">
        <v>0.2</v>
      </c>
      <c r="F174" s="1">
        <f t="shared" si="17"/>
        <v>2.375</v>
      </c>
      <c r="G174" s="5" t="s">
        <v>3</v>
      </c>
      <c r="H174" s="1">
        <f t="shared" si="23"/>
        <v>15.75</v>
      </c>
      <c r="I174" s="1">
        <f t="shared" si="24"/>
        <v>13.75</v>
      </c>
      <c r="J174" s="6">
        <f t="shared" si="25"/>
        <v>146.19500000000005</v>
      </c>
      <c r="K174" s="1" t="s">
        <v>137</v>
      </c>
    </row>
    <row r="175" spans="1:11" ht="12.75">
      <c r="A175" s="22">
        <v>38773</v>
      </c>
      <c r="B175" s="3">
        <v>5</v>
      </c>
      <c r="C175" s="3">
        <v>3</v>
      </c>
      <c r="D175" s="3">
        <v>0</v>
      </c>
      <c r="E175" s="3">
        <v>0.2</v>
      </c>
      <c r="F175" s="1">
        <f t="shared" si="17"/>
        <v>1.8</v>
      </c>
      <c r="G175" s="5" t="s">
        <v>3</v>
      </c>
      <c r="H175" s="1">
        <f>IF(G175="lost",(0),IF(G175="won",B175*C175+D175*F175,D175*F175))</f>
        <v>15</v>
      </c>
      <c r="I175" s="1">
        <f>H175-C175-D175</f>
        <v>12</v>
      </c>
      <c r="J175" s="6">
        <f t="shared" si="25"/>
        <v>158.19500000000005</v>
      </c>
      <c r="K175" s="1" t="s">
        <v>164</v>
      </c>
    </row>
    <row r="176" spans="1:11" ht="12.75">
      <c r="A176" s="22">
        <v>38773</v>
      </c>
      <c r="B176" s="3">
        <v>4.5</v>
      </c>
      <c r="C176" s="3">
        <v>3</v>
      </c>
      <c r="D176" s="3">
        <v>0</v>
      </c>
      <c r="E176" s="3">
        <v>0.2</v>
      </c>
      <c r="F176" s="1">
        <f t="shared" si="17"/>
        <v>1.7000000000000002</v>
      </c>
      <c r="G176" s="5" t="s">
        <v>3</v>
      </c>
      <c r="H176" s="1">
        <f>IF(G176="lost",(0),IF(G176="won",B176*C176+D176*F176,D176*F176))</f>
        <v>13.5</v>
      </c>
      <c r="I176" s="1">
        <f>H176-C176-D176</f>
        <v>10.5</v>
      </c>
      <c r="J176" s="6">
        <f t="shared" si="25"/>
        <v>168.69500000000005</v>
      </c>
      <c r="K176" s="1" t="s">
        <v>58</v>
      </c>
    </row>
    <row r="177" spans="1:11" ht="12.75">
      <c r="A177" s="22">
        <v>38773</v>
      </c>
      <c r="B177" s="3">
        <v>4.33</v>
      </c>
      <c r="C177" s="3">
        <v>3</v>
      </c>
      <c r="D177" s="3">
        <v>0</v>
      </c>
      <c r="E177" s="3">
        <v>0.2</v>
      </c>
      <c r="F177" s="1">
        <f t="shared" si="17"/>
        <v>1.666</v>
      </c>
      <c r="G177" s="5" t="s">
        <v>3</v>
      </c>
      <c r="H177" s="1">
        <f>IF(G177="lost",(0),IF(G177="won",B177*C177+D177*F177,D177*F177))</f>
        <v>12.99</v>
      </c>
      <c r="I177" s="1">
        <f>H177-C177-D177</f>
        <v>9.99</v>
      </c>
      <c r="J177" s="6">
        <f t="shared" si="25"/>
        <v>178.68500000000006</v>
      </c>
      <c r="K177" s="1" t="s">
        <v>165</v>
      </c>
    </row>
    <row r="178" spans="1:11" ht="12.75">
      <c r="A178" s="22">
        <v>38773</v>
      </c>
      <c r="B178" s="3">
        <v>40.29</v>
      </c>
      <c r="C178" s="3">
        <v>4</v>
      </c>
      <c r="D178" s="3">
        <v>0</v>
      </c>
      <c r="E178" s="3">
        <v>0.2</v>
      </c>
      <c r="F178" s="1">
        <f t="shared" si="17"/>
        <v>8.858</v>
      </c>
      <c r="G178" s="5" t="s">
        <v>3</v>
      </c>
      <c r="H178" s="1">
        <f>IF(G178="lost",(0),IF(G178="won",B178*C178+D178*F178,D178*F178))</f>
        <v>161.16</v>
      </c>
      <c r="I178" s="1">
        <f>H178-C178-D178</f>
        <v>157.16</v>
      </c>
      <c r="J178" s="6">
        <f t="shared" si="25"/>
        <v>335.845</v>
      </c>
      <c r="K178" s="1" t="s">
        <v>166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2005-12-20T12:45:11Z</cp:lastPrinted>
  <dcterms:created xsi:type="dcterms:W3CDTF">1900-12-31T23:00:00Z</dcterms:created>
  <dcterms:modified xsi:type="dcterms:W3CDTF">2006-02-26T13:23:24Z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1687069429</vt:i4>
  </property>
  <property fmtid="{D5CDD505-2E9C-101B-9397-08002B2CF9AE}" pid="3" name="_PreviousAdHocReviewCycleID">
    <vt:i4>-1323908266</vt:i4>
  </property>
  <property fmtid="{D5CDD505-2E9C-101B-9397-08002B2CF9AE}" pid="4" name="_ReviewingToolsShownOnce">
    <vt:lpwstr/>
  </property>
</Properties>
</file>